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15" windowHeight="5445" activeTab="0"/>
  </bookViews>
  <sheets>
    <sheet name="TEAM" sheetId="1" r:id="rId1"/>
    <sheet name="SINGLES" sheetId="2" r:id="rId2"/>
    <sheet name="DOUBLES" sheetId="3" r:id="rId3"/>
    <sheet name="Ram. Singl" sheetId="4" r:id="rId4"/>
    <sheet name="Ram. Doubles" sheetId="5" r:id="rId5"/>
    <sheet name="Ram. Team" sheetId="6" r:id="rId6"/>
  </sheets>
  <definedNames/>
  <calcPr fullCalcOnLoad="1"/>
</workbook>
</file>

<file path=xl/comments4.xml><?xml version="1.0" encoding="utf-8"?>
<comments xmlns="http://schemas.openxmlformats.org/spreadsheetml/2006/main">
  <authors>
    <author>Anders Wennberg</author>
  </authors>
  <commentList>
    <comment ref="D8"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<sst xmlns="http://schemas.openxmlformats.org/spreadsheetml/2006/main" count="1080" uniqueCount="438">
  <si>
    <t>DATE</t>
  </si>
  <si>
    <t>TIE #</t>
  </si>
  <si>
    <t>ROUND</t>
  </si>
  <si>
    <t>REGION</t>
  </si>
  <si>
    <t>SCORE</t>
  </si>
  <si>
    <t>Set</t>
  </si>
  <si>
    <t>WINNER</t>
  </si>
  <si>
    <t>QF</t>
  </si>
  <si>
    <t>SF</t>
  </si>
  <si>
    <t>FINAL</t>
  </si>
  <si>
    <t>TEAM COMPETITION RESULT</t>
  </si>
  <si>
    <t>RANK</t>
  </si>
  <si>
    <t>POINTS</t>
  </si>
  <si>
    <t>FIRST</t>
  </si>
  <si>
    <t>SECOND</t>
  </si>
  <si>
    <t>THIRD</t>
  </si>
  <si>
    <t>S</t>
  </si>
  <si>
    <t>D</t>
  </si>
  <si>
    <t>DS</t>
  </si>
  <si>
    <t xml:space="preserve">S </t>
  </si>
  <si>
    <t>DepED PALARONG PAMBANSA 2012</t>
  </si>
  <si>
    <t>Lingayen, Pangasinan</t>
  </si>
  <si>
    <t>May 6-12 2012</t>
  </si>
  <si>
    <t>TENNIS TOURNAMENT</t>
  </si>
  <si>
    <t>GAME RESULTS</t>
  </si>
  <si>
    <t>May 7, 2012</t>
  </si>
  <si>
    <t>May 6, 2012</t>
  </si>
  <si>
    <t xml:space="preserve">May 8, 2012 </t>
  </si>
  <si>
    <t>GAME #</t>
  </si>
  <si>
    <t>May 9, 2012</t>
  </si>
  <si>
    <t>May 10, 2012</t>
  </si>
  <si>
    <t>May 11, 2012</t>
  </si>
  <si>
    <t>BRACKET</t>
  </si>
  <si>
    <t>A</t>
  </si>
  <si>
    <t>B</t>
  </si>
  <si>
    <t xml:space="preserve">May 11, 2012 </t>
  </si>
  <si>
    <t>INDIVIDUAL COMPETITION RESULT - SINGLES</t>
  </si>
  <si>
    <t>INDIVIDUAL COMPETITION RESULT - DOUBLES</t>
  </si>
  <si>
    <t>FINALS</t>
  </si>
  <si>
    <t>TENNIS SECONDARY GIRLS - TEAM COMPETITION</t>
  </si>
  <si>
    <t>TENNIS SECONDARY GIRLS  - SINGLES</t>
  </si>
  <si>
    <t>TENNIS SECONDARY GIRLS  - DOUBLES</t>
  </si>
  <si>
    <t>IV-A -  STCAA</t>
  </si>
  <si>
    <t xml:space="preserve">         ARMMAA</t>
  </si>
  <si>
    <t>III  -    CLARAA</t>
  </si>
  <si>
    <t>XII  - CRAA</t>
  </si>
  <si>
    <t>VII -   CVRAA</t>
  </si>
  <si>
    <t xml:space="preserve">         NCRAA</t>
  </si>
  <si>
    <t xml:space="preserve">           CARAA</t>
  </si>
  <si>
    <t>I   -  IRAA</t>
  </si>
  <si>
    <t xml:space="preserve">          CARAGAA</t>
  </si>
  <si>
    <t>V -  BRAA</t>
  </si>
  <si>
    <t>VI -  WVRAA</t>
  </si>
  <si>
    <t>IX - ZPRAA</t>
  </si>
  <si>
    <t>II -   CAVRAA</t>
  </si>
  <si>
    <t>VIII - EVRAA</t>
  </si>
  <si>
    <t>X -  NMRAA</t>
  </si>
  <si>
    <t>IV-B- MIMAROPA</t>
  </si>
  <si>
    <t>IV-A - STCAA</t>
  </si>
  <si>
    <t>XI -   DAVRAA</t>
  </si>
  <si>
    <t xml:space="preserve">          CARAA</t>
  </si>
  <si>
    <t xml:space="preserve">        NCRAA</t>
  </si>
  <si>
    <t>2 - 0</t>
  </si>
  <si>
    <t>2 - 1</t>
  </si>
  <si>
    <t>CU</t>
  </si>
  <si>
    <t>Week of</t>
  </si>
  <si>
    <t>City, Country</t>
  </si>
  <si>
    <t>Grade</t>
  </si>
  <si>
    <t>Tourn. ID</t>
  </si>
  <si>
    <t>ITF Referee</t>
  </si>
  <si>
    <t>May 6-11, 2012</t>
  </si>
  <si>
    <t>Group 3</t>
  </si>
  <si>
    <t>MARIVIC L. SALVADOR</t>
  </si>
  <si>
    <t>St.</t>
  </si>
  <si>
    <t>Rank</t>
  </si>
  <si>
    <t>Seed</t>
  </si>
  <si>
    <t>Family Name</t>
  </si>
  <si>
    <t>First name</t>
  </si>
  <si>
    <t>2nd Round</t>
  </si>
  <si>
    <t>Quarterfinals</t>
  </si>
  <si>
    <t>Semifinals</t>
  </si>
  <si>
    <t>Final</t>
  </si>
  <si>
    <t>(3)</t>
  </si>
  <si>
    <t>(11)</t>
  </si>
  <si>
    <t>(5)</t>
  </si>
  <si>
    <t>(15)</t>
  </si>
  <si>
    <t>(7)</t>
  </si>
  <si>
    <t>(13)</t>
  </si>
  <si>
    <t>(1)</t>
  </si>
  <si>
    <t>(9)</t>
  </si>
  <si>
    <t>Winner:</t>
  </si>
  <si>
    <t>(16)</t>
  </si>
  <si>
    <t>(8)</t>
  </si>
  <si>
    <t>(12)</t>
  </si>
  <si>
    <t>(6)</t>
  </si>
  <si>
    <t>(14)</t>
  </si>
  <si>
    <t>(4)</t>
  </si>
  <si>
    <t>(10)</t>
  </si>
  <si>
    <t>(2)</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</si>
  <si>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</si>
  <si>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</si>
  <si>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</si>
  <si>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</si>
  <si>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</si>
  <si>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</si>
  <si>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</si>
  <si>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</si>
  <si>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</si>
  <si>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</si>
  <si>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</si>
  <si>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</si>
  <si>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</si>
  <si>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</si>
  <si>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</si>
  <si>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</si>
  <si>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</si>
  <si>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</si>
  <si>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</si>
  <si>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</si>
  <si>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</si>
  <si>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</si>
  <si>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</si>
  <si>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3rd Round</t>
  </si>
  <si>
    <t>Bracket A</t>
  </si>
  <si>
    <t>(19)</t>
  </si>
  <si>
    <t>(27)</t>
  </si>
  <si>
    <t>9</t>
  </si>
  <si>
    <t>10</t>
  </si>
  <si>
    <t>11</t>
  </si>
  <si>
    <t>12</t>
  </si>
  <si>
    <t>(25)</t>
  </si>
  <si>
    <t>13</t>
  </si>
  <si>
    <t>14</t>
  </si>
  <si>
    <t>(17)</t>
  </si>
  <si>
    <t>15</t>
  </si>
  <si>
    <t>16</t>
  </si>
  <si>
    <t>Finalist 1:</t>
  </si>
  <si>
    <t>17</t>
  </si>
  <si>
    <t>(31)</t>
  </si>
  <si>
    <t>18</t>
  </si>
  <si>
    <t>19</t>
  </si>
  <si>
    <t>20</t>
  </si>
  <si>
    <t>(23)</t>
  </si>
  <si>
    <t>21</t>
  </si>
  <si>
    <t>22</t>
  </si>
  <si>
    <t>23</t>
  </si>
  <si>
    <t>24</t>
  </si>
  <si>
    <t>(29)</t>
  </si>
  <si>
    <t>25</t>
  </si>
  <si>
    <t>26</t>
  </si>
  <si>
    <t>27</t>
  </si>
  <si>
    <t>28</t>
  </si>
  <si>
    <t>(21)</t>
  </si>
  <si>
    <t>29</t>
  </si>
  <si>
    <t>30</t>
  </si>
  <si>
    <t>Winner</t>
  </si>
  <si>
    <t>31</t>
  </si>
  <si>
    <t>32</t>
  </si>
  <si>
    <t>(33)</t>
  </si>
  <si>
    <t>Bracket B</t>
  </si>
  <si>
    <t>33</t>
  </si>
  <si>
    <t>34</t>
  </si>
  <si>
    <t>35</t>
  </si>
  <si>
    <t>36</t>
  </si>
  <si>
    <t>(22)</t>
  </si>
  <si>
    <t>37</t>
  </si>
  <si>
    <t>38</t>
  </si>
  <si>
    <t>39</t>
  </si>
  <si>
    <t>40</t>
  </si>
  <si>
    <t>(30)</t>
  </si>
  <si>
    <t>41</t>
  </si>
  <si>
    <t>42</t>
  </si>
  <si>
    <t>43</t>
  </si>
  <si>
    <t>44</t>
  </si>
  <si>
    <t>(24)</t>
  </si>
  <si>
    <t>45</t>
  </si>
  <si>
    <t>46</t>
  </si>
  <si>
    <t>47</t>
  </si>
  <si>
    <t>48</t>
  </si>
  <si>
    <t>Finalist 2:</t>
  </si>
  <si>
    <t>49</t>
  </si>
  <si>
    <t>(32)</t>
  </si>
  <si>
    <t>50</t>
  </si>
  <si>
    <t>(18)</t>
  </si>
  <si>
    <t>51</t>
  </si>
  <si>
    <t>52</t>
  </si>
  <si>
    <t>(26)</t>
  </si>
  <si>
    <t>53</t>
  </si>
  <si>
    <t>54</t>
  </si>
  <si>
    <t>55</t>
  </si>
  <si>
    <t>56</t>
  </si>
  <si>
    <t>(28)</t>
  </si>
  <si>
    <t>57</t>
  </si>
  <si>
    <t>58</t>
  </si>
  <si>
    <t>59</t>
  </si>
  <si>
    <t>60</t>
  </si>
  <si>
    <t>(20)</t>
  </si>
  <si>
    <t>61</t>
  </si>
  <si>
    <t>62</t>
  </si>
  <si>
    <t>63</t>
  </si>
  <si>
    <t>64</t>
  </si>
  <si>
    <t>Sec. Girls - DOUBLES</t>
  </si>
  <si>
    <t>Region</t>
  </si>
  <si>
    <t>Sec.. Girls - SINGLES</t>
  </si>
  <si>
    <t>NAME OF ATHLETE</t>
  </si>
  <si>
    <t>NAME OF ATHLETES</t>
  </si>
  <si>
    <t>VII  -  CVRAA</t>
  </si>
  <si>
    <t>NCRAA</t>
  </si>
  <si>
    <t>V  -  BRAA</t>
  </si>
  <si>
    <t>CARAGAAA</t>
  </si>
  <si>
    <t>II - CAVRAA</t>
  </si>
  <si>
    <t>IV-A  STCAA</t>
  </si>
  <si>
    <t>ARMMAA</t>
  </si>
  <si>
    <t>IV-B  MIMAROPA</t>
  </si>
  <si>
    <t>X - NMRAA</t>
  </si>
  <si>
    <t>XI - DAVRAA</t>
  </si>
  <si>
    <t>VI - WVRAA</t>
  </si>
  <si>
    <t>CARAA</t>
  </si>
  <si>
    <t>I - IRAA</t>
  </si>
  <si>
    <t>XII - CRAA</t>
  </si>
  <si>
    <t>III - CLRAA</t>
  </si>
  <si>
    <t>NCR</t>
  </si>
  <si>
    <t>VII</t>
  </si>
  <si>
    <t>IV-A</t>
  </si>
  <si>
    <t>I</t>
  </si>
  <si>
    <t>II</t>
  </si>
  <si>
    <t>VI</t>
  </si>
  <si>
    <t>CARAGA</t>
  </si>
  <si>
    <t>ARMM</t>
  </si>
  <si>
    <t>IX</t>
  </si>
  <si>
    <t>X</t>
  </si>
  <si>
    <t>XII</t>
  </si>
  <si>
    <t>III</t>
  </si>
  <si>
    <t>IV-B</t>
  </si>
  <si>
    <t>XI</t>
  </si>
  <si>
    <t>V</t>
  </si>
  <si>
    <t>CAR</t>
  </si>
  <si>
    <t>VIII</t>
  </si>
  <si>
    <t xml:space="preserve">       REGION</t>
  </si>
  <si>
    <t>XIII - CARAGAAA</t>
  </si>
  <si>
    <t>III - CLARAA</t>
  </si>
  <si>
    <t xml:space="preserve">       ARMMAA</t>
  </si>
  <si>
    <t>VII - CVRAA</t>
  </si>
  <si>
    <t>V - BRAA</t>
  </si>
  <si>
    <t>IV-A   STCAA</t>
  </si>
  <si>
    <t>I  -  IRAA</t>
  </si>
  <si>
    <t xml:space="preserve">       CARAGAAA</t>
  </si>
  <si>
    <t>IV-B - MIMAROPA</t>
  </si>
  <si>
    <t>XI- DAVRAA</t>
  </si>
  <si>
    <t xml:space="preserve">       CARAA</t>
  </si>
  <si>
    <t xml:space="preserve">        CARAA</t>
  </si>
  <si>
    <t xml:space="preserve">      CARAGAAA</t>
  </si>
  <si>
    <t xml:space="preserve">       NCRAA</t>
  </si>
  <si>
    <t>IV-A STCAA</t>
  </si>
  <si>
    <t>XI    DAVRAA</t>
  </si>
  <si>
    <t>IV-B MIMAROPA</t>
  </si>
  <si>
    <t>NO ENTRY</t>
  </si>
  <si>
    <t>GABALDON, ERICA WAYNE</t>
  </si>
  <si>
    <t>EMINGA, MARIA URDUJA</t>
  </si>
  <si>
    <t>PINZON, FLOREE JAN</t>
  </si>
  <si>
    <t>VALLE, ROSEMARIE</t>
  </si>
  <si>
    <t>SOTELO, KIM ALEXIS</t>
  </si>
  <si>
    <t>SANTOS. MONIVIC</t>
  </si>
  <si>
    <t>GONZALES, INGRID MARIZ</t>
  </si>
  <si>
    <t>SAMPATON, KHRIZELLE</t>
  </si>
  <si>
    <t>GADIANO, PRINCESS PEARL</t>
  </si>
  <si>
    <t>ALARCON, ANGELICA</t>
  </si>
  <si>
    <t>GULOSINO, KRISTIN VON</t>
  </si>
  <si>
    <t>SOBREVEGA, MELISSA LOREN</t>
  </si>
  <si>
    <t>BARQUIN, JUVILYN</t>
  </si>
  <si>
    <t>DASIAN, ELGY</t>
  </si>
  <si>
    <t>LAZAGA, MARY CLAIRE</t>
  </si>
  <si>
    <t>ABRAU, YRA MAY</t>
  </si>
  <si>
    <t>MIFLORES, CARISSA MAE</t>
  </si>
  <si>
    <t>GACHO, CHELSEA</t>
  </si>
  <si>
    <t>GITALAN, SHY MAE</t>
  </si>
  <si>
    <t>JEMINEZ, DENISE JILIAN</t>
  </si>
  <si>
    <t>ANTALAN, GIZZA MAE</t>
  </si>
  <si>
    <t>MILO, LENELYN</t>
  </si>
  <si>
    <t>CASTILLO, ANNE RENE</t>
  </si>
  <si>
    <t>NAGRET, MARIE GOLD</t>
  </si>
  <si>
    <t>FACTORA, TRINA ANGELA</t>
  </si>
  <si>
    <t>CORTEZ, MONICA</t>
  </si>
  <si>
    <t>EDECO, JAZELYN</t>
  </si>
  <si>
    <t>TORNALEJO/MUDJANIL</t>
  </si>
  <si>
    <t>RAMIREZ, MYLENE</t>
  </si>
  <si>
    <t>UEGENIO, NICOLE CASSANDRA</t>
  </si>
  <si>
    <t>CAPADOCIA, JADE CHARITO</t>
  </si>
  <si>
    <t>LUANGCO, DOHREE MAE</t>
  </si>
  <si>
    <t>DE GUZMAN, RACHELLE</t>
  </si>
  <si>
    <t>W/D</t>
  </si>
  <si>
    <t>EUGENIO, NICOLE CASSANDRA</t>
  </si>
  <si>
    <t>8(5)</t>
  </si>
  <si>
    <t>PINZON</t>
  </si>
  <si>
    <t>CORTEZ</t>
  </si>
  <si>
    <r>
      <rPr>
        <b/>
        <sz val="8.5"/>
        <rFont val="Arial"/>
        <family val="2"/>
      </rPr>
      <t>III</t>
    </r>
    <r>
      <rPr>
        <b/>
        <sz val="8.5"/>
        <color indexed="10"/>
        <rFont val="Arial"/>
        <family val="2"/>
      </rPr>
      <t xml:space="preserve">   '(2)</t>
    </r>
  </si>
  <si>
    <t>DOMINISAC / PEREZ</t>
  </si>
  <si>
    <t>DONNA JEAN / NUR-AN FATIMA</t>
  </si>
  <si>
    <t>JULIA FLOR / LENY</t>
  </si>
  <si>
    <t>CORTEZ / JAMANDRE</t>
  </si>
  <si>
    <t>ANALYN / ROXANNE</t>
  </si>
  <si>
    <t>CANJA / ARANDIA</t>
  </si>
  <si>
    <t>JZASH EALE / NIKKI RAY</t>
  </si>
  <si>
    <t>DIZON / DUMLAO</t>
  </si>
  <si>
    <t>JENNI CELINE / KHRIZZAN</t>
  </si>
  <si>
    <t>POLITO / MALINIS</t>
  </si>
  <si>
    <t>JUNNELYN / KENDIES THEA</t>
  </si>
  <si>
    <t>QUIAMCO / SILVA</t>
  </si>
  <si>
    <t>GILLIAN LORREIN / SHANEN MARLEY</t>
  </si>
  <si>
    <t>SUMAPIG / SUMAPIG</t>
  </si>
  <si>
    <t>AMEEL / ALYKA</t>
  </si>
  <si>
    <t>KINTANAR / UYTICO</t>
  </si>
  <si>
    <t>CRISSIANNE ISSA / KIMBERLY KAYE</t>
  </si>
  <si>
    <t>FLORES / RAYMUNDO</t>
  </si>
  <si>
    <t>KEANU ANDREA / TONI ROSE</t>
  </si>
  <si>
    <t>DIGNOS / ESPINOSA</t>
  </si>
  <si>
    <t>LIZA / FRANCES MAYBELLE</t>
  </si>
  <si>
    <t>TAM-OD / HITOSIS</t>
  </si>
  <si>
    <t>MICAH / KHYSHANA ATHENA</t>
  </si>
  <si>
    <t>ATANGAN / EBRIEGA</t>
  </si>
  <si>
    <t>ANA KARAMINA / BEA YSABEL</t>
  </si>
  <si>
    <t>VILAR / VILORIA</t>
  </si>
  <si>
    <t>SAMANTHA / ALYANNA</t>
  </si>
  <si>
    <t>PINZON / TOLENTINO</t>
  </si>
  <si>
    <t>FLOREE FAYE / JOYCE</t>
  </si>
  <si>
    <t>BUCCAT / MAPANAO</t>
  </si>
  <si>
    <t>CHARRISE GAYE / JANELLE FRANCES</t>
  </si>
  <si>
    <t>DANO / EBASCO</t>
  </si>
  <si>
    <t>JEA ARNIE MAE / PRINCESS RUTH</t>
  </si>
  <si>
    <t>8-5</t>
  </si>
  <si>
    <t>8-0</t>
  </si>
  <si>
    <t>8-1</t>
  </si>
  <si>
    <t>8-6</t>
  </si>
  <si>
    <t>9-7</t>
  </si>
  <si>
    <t>8-2</t>
  </si>
  <si>
    <t>8-4</t>
  </si>
  <si>
    <t>8-3</t>
  </si>
  <si>
    <t>9-8(5)</t>
  </si>
  <si>
    <t>EUGENIO</t>
  </si>
  <si>
    <t>NICOLE CASSANDRA</t>
  </si>
  <si>
    <t>CAPADOCIA</t>
  </si>
  <si>
    <t>JADE CHARITO</t>
  </si>
  <si>
    <t>RAMIREZ</t>
  </si>
  <si>
    <t>MAYLENE</t>
  </si>
  <si>
    <t>MONICA</t>
  </si>
  <si>
    <t>EDECO</t>
  </si>
  <si>
    <t>JAZELYN</t>
  </si>
  <si>
    <t>FACTORA</t>
  </si>
  <si>
    <t>NAGRET</t>
  </si>
  <si>
    <t>MARIE GOLD</t>
  </si>
  <si>
    <t>MILO</t>
  </si>
  <si>
    <t>LENELYN</t>
  </si>
  <si>
    <t>CASTILLO</t>
  </si>
  <si>
    <t>ANNE RENE</t>
  </si>
  <si>
    <t>JIMENEZ</t>
  </si>
  <si>
    <t>DENISE JULIANNE</t>
  </si>
  <si>
    <t>TRINA ANGELA</t>
  </si>
  <si>
    <t>ANTALAN</t>
  </si>
  <si>
    <t>GIZZA MAE</t>
  </si>
  <si>
    <t>GITALAN</t>
  </si>
  <si>
    <t>SHY MAE</t>
  </si>
  <si>
    <t>GACHO</t>
  </si>
  <si>
    <t>CHELSEA</t>
  </si>
  <si>
    <t>ABRAU</t>
  </si>
  <si>
    <t>YRA MAE</t>
  </si>
  <si>
    <t>MIFLORES</t>
  </si>
  <si>
    <t>CARISSA MAE</t>
  </si>
  <si>
    <t>DASIAN</t>
  </si>
  <si>
    <t>ELGY</t>
  </si>
  <si>
    <t>LAZAGA</t>
  </si>
  <si>
    <t>MARY CLAIRE</t>
  </si>
  <si>
    <t>BARQUIN</t>
  </si>
  <si>
    <t>JUVILYN</t>
  </si>
  <si>
    <t>SOBREVEGA</t>
  </si>
  <si>
    <t>MELISSA LOREN</t>
  </si>
  <si>
    <t>ALARCON</t>
  </si>
  <si>
    <t>ANGELICA</t>
  </si>
  <si>
    <t>GULOSINO</t>
  </si>
  <si>
    <t>KRISTIN VON</t>
  </si>
  <si>
    <t>GADIANO</t>
  </si>
  <si>
    <t>PRINCESS PEARL</t>
  </si>
  <si>
    <t>SAMPATON</t>
  </si>
  <si>
    <t>KHRIZELLE</t>
  </si>
  <si>
    <t>GONZALES</t>
  </si>
  <si>
    <t>INGRID MARIZ</t>
  </si>
  <si>
    <t xml:space="preserve">DE GUZMAN </t>
  </si>
  <si>
    <t>RACHELLE</t>
  </si>
  <si>
    <t>SANTOS</t>
  </si>
  <si>
    <t>MONIVIC</t>
  </si>
  <si>
    <t>SOTELO</t>
  </si>
  <si>
    <t>KIM ALEXIS</t>
  </si>
  <si>
    <t>VALLE</t>
  </si>
  <si>
    <t>ROSEMARIE</t>
  </si>
  <si>
    <t>FLOREE JAN</t>
  </si>
  <si>
    <t>GABALDON</t>
  </si>
  <si>
    <t>ERICA WAYNE</t>
  </si>
  <si>
    <t>EMINGA</t>
  </si>
  <si>
    <t>MARIA URDUJA</t>
  </si>
  <si>
    <t>LUANGCO</t>
  </si>
  <si>
    <t>DOHREE MAE</t>
  </si>
  <si>
    <t>8-90</t>
  </si>
  <si>
    <t>Sec. Girls - TEAM COMP.</t>
  </si>
  <si>
    <t>b</t>
  </si>
  <si>
    <t>a</t>
  </si>
  <si>
    <t>PEREZ, LENY</t>
  </si>
  <si>
    <t>DOMINISAC, JULIA FLOR</t>
  </si>
  <si>
    <t>TORNALEJO, DONNA JEAN</t>
  </si>
  <si>
    <t>MUDJANIL, NUR-ANA FATIMA</t>
  </si>
  <si>
    <t>CORTEZ, ANALYN</t>
  </si>
  <si>
    <t>JAMANDRE, ROXANNE</t>
  </si>
  <si>
    <t>DIZON, JENNI CELINE</t>
  </si>
  <si>
    <t>DUMLAO, KHRIZZAN</t>
  </si>
  <si>
    <t>ARANDIA, NIKKI RAY</t>
  </si>
  <si>
    <t>CANJA, JZASH EALE</t>
  </si>
  <si>
    <t>POLITO, JUNNELYN</t>
  </si>
  <si>
    <t>MALINIS, KENDIES THEA</t>
  </si>
  <si>
    <t>QUIAMCO, GILLIAN LORREIN</t>
  </si>
  <si>
    <t>SILVA, SHANEN MARLEY</t>
  </si>
  <si>
    <t>SUMAPIG, AMEEL</t>
  </si>
  <si>
    <t>SUMAPIG, ALYKA</t>
  </si>
  <si>
    <t>KINTANAR, CRISSIANNE ISSA</t>
  </si>
  <si>
    <t>UYTICO, KIMBERLY KAYE</t>
  </si>
  <si>
    <t>FLORES, KEANU ANDREA</t>
  </si>
  <si>
    <t>RAYMUNDO, TONI ROSE</t>
  </si>
  <si>
    <t>DIGNOS, LIZA</t>
  </si>
  <si>
    <t>ESPINOSA, FRANCES MAYBELLE</t>
  </si>
  <si>
    <t>TAM-OD, MICAH</t>
  </si>
  <si>
    <t>HITOSIS, KHYSHANA ATHENA</t>
  </si>
  <si>
    <t>ATANGAN, ANA KARAMINA</t>
  </si>
  <si>
    <t>EBRIEGA, BEA YSABEL</t>
  </si>
  <si>
    <t>VILAR, SAMANTHA</t>
  </si>
  <si>
    <t>VILORIA, ALYANNA</t>
  </si>
  <si>
    <t>PINZON, FLOREE FAYE</t>
  </si>
  <si>
    <t>TOLENTINO, JOYCE</t>
  </si>
  <si>
    <t>BUCCAT, CHARRISE GAYE</t>
  </si>
  <si>
    <t>MAPANAO, JANELLE FRANCES</t>
  </si>
  <si>
    <t>DANO, JEA ARNIE MAE</t>
  </si>
  <si>
    <t>EBASCO, PRINCESS RUTH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</si>
</sst>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3">
    <font>
      <sz val="11"/>
      <color indexed="8"/>
      <name val="Calibri"/>
      <family val="2"/>
    </font>
    <font>
      <sz val="14"/>
      <color indexed="8"/>
      <name val="Calibri"/>
      <family val="2"/>
    </font>
    <font>
      <sz val="11"/>
      <color indexed="9"/>
      <name val="Calibri"/>
      <family val="2"/>
    </font>
    <font>
      <b/>
      <sz val="14"/>
      <name val="Arial"/>
      <family val="2"/>
    </font>
    <font>
      <b/>
      <sz val="12"/>
      <name val="Arial"/>
      <family val="2"/>
    </font>
    <font>
      <sz val="12"/>
      <name val="Arial"/>
      <family val="2"/>
    </font>
    <font>
      <b/>
      <sz val="10"/>
      <name val="Arial"/>
      <family val="2"/>
    </font>
    <font>
      <b/>
      <sz val="12"/>
      <name val="Arial Rounded MT Bold"/>
      <family val="2"/>
    </font>
    <font>
      <sz val="9"/>
      <color indexed="8"/>
      <name val="Calibri"/>
      <family val="2"/>
    </font>
    <font>
      <sz val="12"/>
      <color indexed="8"/>
      <name val="Calibri"/>
      <family val="2"/>
    </font>
    <font>
      <b/>
      <sz val="20"/>
      <name val="Arial"/>
      <family val="2"/>
    </font>
    <font>
      <sz val="20"/>
      <name val="Arial"/>
      <family val="2"/>
    </font>
    <font>
      <sz val="20"/>
      <color indexed="9"/>
      <name val="Arial"/>
      <family val="2"/>
    </font>
    <font>
      <b/>
      <sz val="9"/>
      <name val="Arial"/>
      <family val="2"/>
    </font>
    <font>
      <b/>
      <i/>
      <sz val="10"/>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10"/>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sz val="8.5"/>
      <color indexed="10"/>
      <name val="Arial"/>
      <family val="2"/>
    </font>
    <font>
      <b/>
      <sz val="7"/>
      <color indexed="10"/>
      <name val="Arial"/>
      <family val="2"/>
    </font>
    <font>
      <i/>
      <sz val="6"/>
      <color indexed="10"/>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8.5"/>
      <color indexed="10"/>
      <name val="Arial"/>
      <family val="2"/>
    </font>
    <font>
      <i/>
      <sz val="8.5"/>
      <color indexed="8"/>
      <name val="Arial"/>
      <family val="2"/>
    </font>
    <font>
      <i/>
      <sz val="7"/>
      <name val="Arial"/>
      <family val="2"/>
    </font>
    <font>
      <sz val="10"/>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4"/>
      <name val="Calibri"/>
      <family val="2"/>
    </font>
    <font>
      <sz val="11"/>
      <name val="Calibri"/>
      <family val="2"/>
    </font>
    <font>
      <sz val="12"/>
      <name val="Calibri"/>
      <family val="2"/>
    </font>
    <font>
      <b/>
      <sz val="14"/>
      <name val="Calibri"/>
      <family val="2"/>
    </font>
    <font>
      <b/>
      <sz val="12"/>
      <color indexed="8"/>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right/>
      <top style="thin"/>
      <botto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7" fillId="3" borderId="0" applyNumberFormat="0" applyBorder="0" applyAlignment="0" applyProtection="0"/>
    <xf numFmtId="0" fontId="61" fillId="20" borderId="1" applyNumberFormat="0" applyAlignment="0" applyProtection="0"/>
    <xf numFmtId="0" fontId="6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56"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9" fillId="7" borderId="1" applyNumberFormat="0" applyAlignment="0" applyProtection="0"/>
    <xf numFmtId="0" fontId="62" fillId="0" borderId="6" applyNumberFormat="0" applyFill="0" applyAlignment="0" applyProtection="0"/>
    <xf numFmtId="0" fontId="58" fillId="22" borderId="0" applyNumberFormat="0" applyBorder="0" applyAlignment="0" applyProtection="0"/>
    <xf numFmtId="0" fontId="0" fillId="23" borderId="7" applyNumberFormat="0" applyFont="0" applyAlignment="0" applyProtection="0"/>
    <xf numFmtId="0" fontId="60" fillId="20"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66" fillId="0" borderId="9" applyNumberFormat="0" applyFill="0" applyAlignment="0" applyProtection="0"/>
    <xf numFmtId="0" fontId="64" fillId="0" borderId="0" applyNumberFormat="0" applyFill="0" applyBorder="0" applyAlignment="0" applyProtection="0"/>
  </cellStyleXfs>
  <cellXfs count="270">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10" xfId="0" applyBorder="1" applyAlignment="1">
      <alignment horizontal="center"/>
    </xf>
    <xf numFmtId="0" fontId="0" fillId="0" borderId="10" xfId="0" applyBorder="1" applyAlignment="1">
      <alignment horizontal="left"/>
    </xf>
    <xf numFmtId="0" fontId="0" fillId="0" borderId="0" xfId="0" applyAlignment="1">
      <alignment horizontal="left"/>
    </xf>
    <xf numFmtId="0" fontId="0" fillId="0" borderId="10" xfId="0" applyNumberFormat="1" applyBorder="1" applyAlignment="1">
      <alignment horizontal="center"/>
    </xf>
    <xf numFmtId="0" fontId="0" fillId="0" borderId="10" xfId="0" applyNumberFormat="1" applyBorder="1" applyAlignment="1">
      <alignment/>
    </xf>
    <xf numFmtId="0" fontId="0" fillId="0" borderId="0" xfId="0" applyNumberFormat="1" applyAlignment="1">
      <alignment horizontal="center"/>
    </xf>
    <xf numFmtId="0" fontId="0" fillId="0" borderId="0" xfId="0" applyNumberFormat="1" applyAlignment="1">
      <alignment/>
    </xf>
    <xf numFmtId="0" fontId="3" fillId="0" borderId="0" xfId="0" applyFont="1" applyAlignment="1">
      <alignment horizontal="centerContinuous" vertical="center"/>
    </xf>
    <xf numFmtId="0" fontId="0" fillId="0" borderId="0" xfId="0" applyAlignment="1">
      <alignment horizontal="centerContinuous"/>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6" fillId="0" borderId="0" xfId="0" applyFont="1" applyAlignment="1">
      <alignment horizontal="center"/>
    </xf>
    <xf numFmtId="0" fontId="6" fillId="0" borderId="0" xfId="0" applyFont="1" applyAlignment="1">
      <alignment horizontal="center" vertical="center"/>
    </xf>
    <xf numFmtId="0" fontId="4" fillId="0" borderId="0" xfId="0" applyFont="1" applyAlignment="1">
      <alignment horizontal="centerContinuous"/>
    </xf>
    <xf numFmtId="0" fontId="4" fillId="0" borderId="0" xfId="0" applyFont="1" applyAlignment="1">
      <alignment horizontal="center"/>
    </xf>
    <xf numFmtId="0" fontId="0" fillId="0" borderId="0" xfId="0" applyAlignment="1">
      <alignment/>
    </xf>
    <xf numFmtId="0" fontId="1"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center"/>
    </xf>
    <xf numFmtId="0" fontId="0" fillId="0" borderId="0" xfId="0" applyNumberFormat="1" applyBorder="1" applyAlignment="1">
      <alignment/>
    </xf>
    <xf numFmtId="0" fontId="0" fillId="0" borderId="0" xfId="0" applyAlignment="1">
      <alignment horizontal="right"/>
    </xf>
    <xf numFmtId="0" fontId="0" fillId="0" borderId="10" xfId="0" applyNumberFormat="1" applyBorder="1" applyAlignment="1" applyProtection="1" quotePrefix="1">
      <alignment horizontal="center"/>
      <protection locked="0"/>
    </xf>
    <xf numFmtId="16" fontId="0" fillId="0" borderId="10" xfId="0" applyNumberFormat="1" applyBorder="1" applyAlignment="1" quotePrefix="1">
      <alignment horizontal="center"/>
    </xf>
    <xf numFmtId="49" fontId="10" fillId="0" borderId="0" xfId="0" applyNumberFormat="1" applyFont="1" applyAlignment="1">
      <alignment vertical="top"/>
    </xf>
    <xf numFmtId="49" fontId="11" fillId="0" borderId="0" xfId="0" applyNumberFormat="1" applyFont="1" applyAlignment="1">
      <alignment vertical="top"/>
    </xf>
    <xf numFmtId="49" fontId="12" fillId="0" borderId="0" xfId="0" applyNumberFormat="1" applyFont="1" applyAlignment="1">
      <alignment vertical="top"/>
    </xf>
    <xf numFmtId="49" fontId="13" fillId="0" borderId="0" xfId="0" applyNumberFormat="1" applyFont="1" applyAlignment="1">
      <alignment horizontal="left"/>
    </xf>
    <xf numFmtId="14" fontId="9" fillId="0" borderId="11" xfId="0" applyNumberFormat="1" applyFont="1" applyBorder="1" applyAlignment="1" quotePrefix="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quotePrefix="1">
      <alignment horizontal="center" vertical="center" wrapText="1"/>
    </xf>
    <xf numFmtId="49" fontId="6" fillId="0" borderId="0" xfId="0" applyNumberFormat="1" applyFont="1" applyAlignment="1">
      <alignment horizontal="left"/>
    </xf>
    <xf numFmtId="0" fontId="11" fillId="0" borderId="0" xfId="0" applyFont="1" applyAlignment="1">
      <alignment vertical="top"/>
    </xf>
    <xf numFmtId="49" fontId="14" fillId="0" borderId="0" xfId="0" applyNumberFormat="1" applyFont="1" applyAlignment="1">
      <alignment horizontal="left"/>
    </xf>
    <xf numFmtId="49" fontId="14" fillId="0" borderId="0" xfId="0" applyNumberFormat="1" applyFont="1" applyAlignment="1">
      <alignment/>
    </xf>
    <xf numFmtId="49" fontId="15" fillId="0" borderId="0" xfId="0" applyNumberFormat="1" applyFont="1" applyAlignment="1">
      <alignment/>
    </xf>
    <xf numFmtId="49" fontId="16" fillId="0" borderId="0" xfId="0" applyNumberFormat="1" applyFont="1" applyAlignment="1">
      <alignment/>
    </xf>
    <xf numFmtId="0" fontId="15" fillId="0" borderId="0" xfId="0" applyFont="1" applyAlignment="1">
      <alignment/>
    </xf>
    <xf numFmtId="49" fontId="17" fillId="20" borderId="0" xfId="0" applyNumberFormat="1" applyFont="1" applyFill="1" applyAlignment="1">
      <alignment vertical="center"/>
    </xf>
    <xf numFmtId="49" fontId="18" fillId="20" borderId="0" xfId="0" applyNumberFormat="1" applyFont="1" applyFill="1" applyAlignment="1">
      <alignment vertical="center"/>
    </xf>
    <xf numFmtId="49" fontId="17" fillId="20" borderId="0" xfId="0" applyNumberFormat="1" applyFont="1" applyFill="1" applyAlignment="1">
      <alignment horizontal="left" vertical="center"/>
    </xf>
    <xf numFmtId="49" fontId="19" fillId="20" borderId="0" xfId="0" applyNumberFormat="1" applyFont="1" applyFill="1" applyAlignment="1">
      <alignment horizontal="right" vertical="center"/>
    </xf>
    <xf numFmtId="0" fontId="20" fillId="0" borderId="0" xfId="0" applyFont="1" applyAlignment="1">
      <alignment vertical="center"/>
    </xf>
    <xf numFmtId="49" fontId="21" fillId="0" borderId="13" xfId="0" applyNumberFormat="1" applyFont="1" applyBorder="1" applyAlignment="1">
      <alignment vertical="center"/>
    </xf>
    <xf numFmtId="49" fontId="0" fillId="0" borderId="13" xfId="0" applyNumberFormat="1" applyFont="1" applyBorder="1" applyAlignment="1">
      <alignment vertical="center"/>
    </xf>
    <xf numFmtId="49" fontId="22" fillId="0" borderId="13" xfId="0" applyNumberFormat="1" applyFont="1" applyBorder="1" applyAlignment="1">
      <alignment vertical="center"/>
    </xf>
    <xf numFmtId="49" fontId="21" fillId="0" borderId="13" xfId="44" applyNumberFormat="1" applyFont="1" applyBorder="1" applyAlignment="1" applyProtection="1">
      <alignment vertical="center"/>
      <protection locked="0"/>
    </xf>
    <xf numFmtId="0" fontId="23" fillId="0" borderId="13" xfId="0" applyFont="1" applyBorder="1" applyAlignment="1">
      <alignment horizontal="left" vertical="center"/>
    </xf>
    <xf numFmtId="49" fontId="23" fillId="0" borderId="13" xfId="0" applyNumberFormat="1" applyFont="1" applyBorder="1" applyAlignment="1">
      <alignment vertical="center"/>
    </xf>
    <xf numFmtId="49" fontId="24" fillId="0" borderId="13" xfId="0" applyNumberFormat="1" applyFont="1" applyBorder="1" applyAlignment="1">
      <alignment horizontal="right" vertical="center"/>
    </xf>
    <xf numFmtId="0" fontId="21" fillId="0" borderId="0" xfId="0" applyFont="1" applyAlignment="1">
      <alignment vertical="center"/>
    </xf>
    <xf numFmtId="49" fontId="25" fillId="20" borderId="0" xfId="0" applyNumberFormat="1" applyFont="1" applyFill="1" applyAlignment="1">
      <alignment horizontal="right" vertical="center"/>
    </xf>
    <xf numFmtId="49" fontId="25" fillId="20" borderId="0" xfId="0" applyNumberFormat="1" applyFont="1" applyFill="1" applyAlignment="1">
      <alignment horizontal="center" vertical="center"/>
    </xf>
    <xf numFmtId="49" fontId="25" fillId="20" borderId="0" xfId="0" applyNumberFormat="1" applyFont="1" applyFill="1" applyAlignment="1">
      <alignment horizontal="left" vertical="center"/>
    </xf>
    <xf numFmtId="49" fontId="26" fillId="20" borderId="0" xfId="0" applyNumberFormat="1" applyFont="1" applyFill="1" applyAlignment="1">
      <alignment horizontal="center" vertical="center"/>
    </xf>
    <xf numFmtId="49" fontId="26" fillId="20" borderId="0" xfId="0" applyNumberFormat="1" applyFont="1" applyFill="1" applyAlignment="1">
      <alignment vertical="center"/>
    </xf>
    <xf numFmtId="49" fontId="20" fillId="20" borderId="0" xfId="0" applyNumberFormat="1" applyFont="1" applyFill="1" applyAlignment="1">
      <alignment horizontal="right"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49" fontId="20" fillId="0" borderId="0" xfId="0" applyNumberFormat="1" applyFont="1" applyAlignment="1">
      <alignment horizontal="left" vertical="center"/>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0" xfId="0" applyNumberFormat="1" applyFont="1" applyAlignment="1">
      <alignment vertical="center"/>
    </xf>
    <xf numFmtId="49" fontId="28" fillId="20" borderId="0" xfId="0" applyNumberFormat="1" applyFont="1" applyFill="1" applyAlignment="1">
      <alignment horizontal="center" vertical="center"/>
    </xf>
    <xf numFmtId="0" fontId="29" fillId="0" borderId="14" xfId="0" applyFont="1" applyBorder="1" applyAlignment="1">
      <alignment vertical="center"/>
    </xf>
    <xf numFmtId="0" fontId="30" fillId="4" borderId="14" xfId="0" applyFont="1" applyFill="1" applyBorder="1" applyAlignment="1">
      <alignment horizontal="center" vertical="center"/>
    </xf>
    <xf numFmtId="0" fontId="28" fillId="0" borderId="14" xfId="0" applyFont="1" applyBorder="1" applyAlignment="1">
      <alignment vertical="center"/>
    </xf>
    <xf numFmtId="0" fontId="31" fillId="0" borderId="14" xfId="0" applyFont="1" applyBorder="1" applyAlignment="1">
      <alignment horizontal="center" vertical="center"/>
    </xf>
    <xf numFmtId="0" fontId="31" fillId="0" borderId="0" xfId="0" applyFont="1" applyAlignment="1">
      <alignment vertical="center"/>
    </xf>
    <xf numFmtId="0" fontId="29" fillId="24" borderId="0" xfId="0" applyFont="1" applyFill="1" applyAlignment="1">
      <alignment vertical="center"/>
    </xf>
    <xf numFmtId="0" fontId="32" fillId="24" borderId="0" xfId="0" applyFont="1" applyFill="1" applyAlignment="1">
      <alignment vertical="center"/>
    </xf>
    <xf numFmtId="49" fontId="29" fillId="24" borderId="0" xfId="0" applyNumberFormat="1" applyFont="1" applyFill="1" applyAlignment="1">
      <alignment vertical="center"/>
    </xf>
    <xf numFmtId="49" fontId="32" fillId="24" borderId="0" xfId="0" applyNumberFormat="1" applyFont="1" applyFill="1" applyAlignment="1">
      <alignment vertical="center"/>
    </xf>
    <xf numFmtId="0" fontId="15" fillId="24" borderId="0" xfId="0" applyFont="1" applyFill="1" applyAlignment="1">
      <alignment vertical="center"/>
    </xf>
    <xf numFmtId="0" fontId="15" fillId="0" borderId="0" xfId="0" applyFont="1" applyAlignment="1">
      <alignment vertical="center"/>
    </xf>
    <xf numFmtId="0" fontId="15" fillId="0" borderId="15" xfId="0" applyFont="1" applyBorder="1" applyAlignment="1">
      <alignment vertical="center"/>
    </xf>
    <xf numFmtId="49" fontId="29" fillId="20" borderId="0" xfId="0" applyNumberFormat="1" applyFont="1" applyFill="1" applyAlignment="1">
      <alignment horizontal="center" vertical="center"/>
    </xf>
    <xf numFmtId="0" fontId="29" fillId="0" borderId="0" xfId="0" applyFont="1" applyAlignment="1">
      <alignment horizontal="center" vertical="center"/>
    </xf>
    <xf numFmtId="0" fontId="33" fillId="0" borderId="0" xfId="0" applyFont="1" applyAlignment="1">
      <alignment vertical="center"/>
    </xf>
    <xf numFmtId="0" fontId="26" fillId="0" borderId="0" xfId="0" applyFont="1" applyAlignment="1">
      <alignment horizontal="right" vertical="center"/>
    </xf>
    <xf numFmtId="0" fontId="34" fillId="25" borderId="16" xfId="0" applyFont="1" applyFill="1" applyBorder="1" applyAlignment="1">
      <alignment horizontal="right" vertical="center"/>
    </xf>
    <xf numFmtId="0" fontId="35" fillId="0" borderId="14" xfId="0" applyFont="1" applyBorder="1" applyAlignment="1">
      <alignment vertical="center"/>
    </xf>
    <xf numFmtId="0" fontId="15" fillId="0" borderId="17" xfId="0" applyFont="1" applyBorder="1" applyAlignment="1">
      <alignment vertical="center"/>
    </xf>
    <xf numFmtId="0" fontId="31" fillId="0" borderId="18" xfId="0" applyFont="1" applyBorder="1" applyAlignment="1">
      <alignment horizontal="center" vertical="center"/>
    </xf>
    <xf numFmtId="0" fontId="35" fillId="0" borderId="0" xfId="0" applyFont="1" applyAlignment="1">
      <alignment vertical="center"/>
    </xf>
    <xf numFmtId="0" fontId="35" fillId="0" borderId="19" xfId="0" applyFont="1" applyBorder="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36" fillId="0" borderId="0" xfId="0" applyFont="1" applyAlignment="1" quotePrefix="1">
      <alignment horizontal="right" vertical="center"/>
    </xf>
    <xf numFmtId="0" fontId="37" fillId="25" borderId="19" xfId="0" applyFont="1" applyFill="1" applyBorder="1" applyAlignment="1">
      <alignment horizontal="right" vertical="center"/>
    </xf>
    <xf numFmtId="0" fontId="31" fillId="0" borderId="14" xfId="0" applyFont="1" applyBorder="1" applyAlignment="1">
      <alignment vertical="center"/>
    </xf>
    <xf numFmtId="49" fontId="31" fillId="0" borderId="14" xfId="0" applyNumberFormat="1" applyFont="1" applyBorder="1" applyAlignment="1">
      <alignment vertical="center"/>
    </xf>
    <xf numFmtId="49" fontId="31" fillId="0" borderId="0" xfId="0" applyNumberFormat="1" applyFont="1" applyAlignment="1">
      <alignment vertical="center"/>
    </xf>
    <xf numFmtId="0" fontId="35" fillId="0" borderId="19" xfId="0" applyFont="1" applyBorder="1" applyAlignment="1">
      <alignment vertical="center"/>
    </xf>
    <xf numFmtId="49" fontId="31" fillId="0" borderId="19" xfId="0" applyNumberFormat="1" applyFont="1" applyBorder="1" applyAlignment="1">
      <alignment vertical="center"/>
    </xf>
    <xf numFmtId="0" fontId="35" fillId="0" borderId="18" xfId="0" applyFont="1" applyBorder="1" applyAlignment="1">
      <alignment vertical="center"/>
    </xf>
    <xf numFmtId="0" fontId="38" fillId="0" borderId="18" xfId="0" applyFont="1" applyBorder="1" applyAlignment="1">
      <alignment horizontal="center" vertical="center"/>
    </xf>
    <xf numFmtId="0" fontId="38" fillId="0" borderId="0" xfId="0" applyFont="1" applyAlignment="1">
      <alignment vertical="center"/>
    </xf>
    <xf numFmtId="0" fontId="18" fillId="0" borderId="0" xfId="0" applyFont="1" applyAlignment="1" quotePrefix="1">
      <alignment horizontal="right" vertical="center"/>
    </xf>
    <xf numFmtId="0" fontId="34" fillId="25" borderId="19" xfId="0" applyFont="1" applyFill="1" applyBorder="1" applyAlignment="1">
      <alignment horizontal="right" vertical="center"/>
    </xf>
    <xf numFmtId="0" fontId="38" fillId="0" borderId="14" xfId="0" applyFont="1" applyBorder="1" applyAlignment="1">
      <alignment horizontal="center" vertical="center"/>
    </xf>
    <xf numFmtId="0" fontId="32" fillId="24" borderId="19" xfId="0" applyFont="1" applyFill="1" applyBorder="1" applyAlignment="1">
      <alignment vertical="center"/>
    </xf>
    <xf numFmtId="0" fontId="15" fillId="0" borderId="20" xfId="0" applyFont="1" applyBorder="1" applyAlignment="1">
      <alignment vertical="center"/>
    </xf>
    <xf numFmtId="0" fontId="31" fillId="0" borderId="19" xfId="0" applyFont="1" applyBorder="1" applyAlignment="1">
      <alignment horizontal="left" vertical="center"/>
    </xf>
    <xf numFmtId="49" fontId="31" fillId="0" borderId="18" xfId="0" applyNumberFormat="1" applyFont="1" applyBorder="1" applyAlignment="1">
      <alignment vertical="center"/>
    </xf>
    <xf numFmtId="0" fontId="31" fillId="0" borderId="19" xfId="0" applyFont="1" applyBorder="1" applyAlignment="1">
      <alignment vertical="center"/>
    </xf>
    <xf numFmtId="0" fontId="31" fillId="0" borderId="18" xfId="0" applyFont="1" applyBorder="1" applyAlignment="1">
      <alignment vertical="center"/>
    </xf>
    <xf numFmtId="0" fontId="39" fillId="0" borderId="0" xfId="0" applyFont="1" applyAlignment="1">
      <alignment vertical="center"/>
    </xf>
    <xf numFmtId="0" fontId="32" fillId="24" borderId="14" xfId="0" applyFont="1" applyFill="1" applyBorder="1" applyAlignment="1">
      <alignment vertical="center"/>
    </xf>
    <xf numFmtId="0" fontId="32" fillId="24" borderId="18" xfId="0" applyFont="1" applyFill="1" applyBorder="1" applyAlignment="1">
      <alignment vertical="center"/>
    </xf>
    <xf numFmtId="0" fontId="36" fillId="0" borderId="21" xfId="0" applyFont="1" applyBorder="1" applyAlignment="1" quotePrefix="1">
      <alignment horizontal="right" vertical="center"/>
    </xf>
    <xf numFmtId="0" fontId="40" fillId="24" borderId="0" xfId="0" applyFont="1" applyFill="1" applyAlignment="1">
      <alignment horizontal="right" vertical="center"/>
    </xf>
    <xf numFmtId="0" fontId="41" fillId="0" borderId="0" xfId="0" applyFont="1" applyAlignment="1">
      <alignment vertical="center"/>
    </xf>
    <xf numFmtId="0" fontId="31" fillId="0" borderId="18" xfId="0" applyFont="1" applyBorder="1" applyAlignment="1">
      <alignment horizontal="right" vertical="center"/>
    </xf>
    <xf numFmtId="0" fontId="34" fillId="25" borderId="0" xfId="0" applyFont="1" applyFill="1" applyAlignment="1">
      <alignment horizontal="right" vertical="center"/>
    </xf>
    <xf numFmtId="49" fontId="15" fillId="24" borderId="0" xfId="0" applyNumberFormat="1" applyFont="1" applyFill="1" applyAlignment="1">
      <alignment vertical="center"/>
    </xf>
    <xf numFmtId="49" fontId="42" fillId="24" borderId="0" xfId="0" applyNumberFormat="1" applyFont="1" applyFill="1" applyAlignment="1">
      <alignment horizontal="center" vertical="center"/>
    </xf>
    <xf numFmtId="49" fontId="43" fillId="0" borderId="0" xfId="0" applyNumberFormat="1" applyFont="1" applyAlignment="1">
      <alignment vertical="center"/>
    </xf>
    <xf numFmtId="49" fontId="44" fillId="0" borderId="0" xfId="0" applyNumberFormat="1" applyFont="1" applyAlignment="1">
      <alignment horizontal="center" vertical="center"/>
    </xf>
    <xf numFmtId="49" fontId="43" fillId="24" borderId="0" xfId="0" applyNumberFormat="1" applyFont="1" applyFill="1" applyAlignment="1">
      <alignment vertical="center"/>
    </xf>
    <xf numFmtId="49" fontId="44" fillId="24" borderId="0" xfId="0" applyNumberFormat="1" applyFont="1" applyFill="1" applyAlignment="1">
      <alignment vertical="center"/>
    </xf>
    <xf numFmtId="0" fontId="0" fillId="24" borderId="0" xfId="0" applyFill="1" applyAlignment="1">
      <alignment vertical="center"/>
    </xf>
    <xf numFmtId="0" fontId="0" fillId="0" borderId="0" xfId="0" applyAlignment="1">
      <alignment vertical="center"/>
    </xf>
    <xf numFmtId="0" fontId="17" fillId="20" borderId="22" xfId="0" applyFont="1" applyFill="1" applyBorder="1" applyAlignment="1">
      <alignment vertical="center"/>
    </xf>
    <xf numFmtId="0" fontId="17" fillId="20" borderId="23" xfId="0" applyFont="1" applyFill="1" applyBorder="1" applyAlignment="1">
      <alignment vertical="center"/>
    </xf>
    <xf numFmtId="0" fontId="17" fillId="20" borderId="24" xfId="0" applyFont="1" applyFill="1" applyBorder="1" applyAlignment="1">
      <alignment vertical="center"/>
    </xf>
    <xf numFmtId="49" fontId="19" fillId="20" borderId="23" xfId="0" applyNumberFormat="1" applyFont="1" applyFill="1" applyBorder="1" applyAlignment="1">
      <alignment horizontal="center" vertical="center"/>
    </xf>
    <xf numFmtId="49" fontId="19" fillId="20" borderId="23" xfId="0" applyNumberFormat="1" applyFont="1" applyFill="1" applyBorder="1" applyAlignment="1">
      <alignment vertical="center"/>
    </xf>
    <xf numFmtId="49" fontId="19" fillId="20" borderId="23" xfId="0" applyNumberFormat="1" applyFont="1" applyFill="1" applyBorder="1" applyAlignment="1">
      <alignment horizontal="centerContinuous" vertical="center"/>
    </xf>
    <xf numFmtId="49" fontId="19" fillId="20" borderId="25" xfId="0" applyNumberFormat="1" applyFont="1" applyFill="1" applyBorder="1" applyAlignment="1">
      <alignment horizontal="centerContinuous" vertical="center"/>
    </xf>
    <xf numFmtId="49" fontId="18" fillId="20" borderId="23" xfId="0" applyNumberFormat="1" applyFont="1" applyFill="1" applyBorder="1" applyAlignment="1">
      <alignment vertical="center"/>
    </xf>
    <xf numFmtId="49" fontId="18" fillId="20" borderId="25" xfId="0" applyNumberFormat="1" applyFont="1" applyFill="1" applyBorder="1" applyAlignment="1">
      <alignment vertical="center"/>
    </xf>
    <xf numFmtId="49" fontId="17" fillId="20" borderId="23" xfId="0" applyNumberFormat="1" applyFont="1" applyFill="1" applyBorder="1" applyAlignment="1">
      <alignment horizontal="left" vertical="center"/>
    </xf>
    <xf numFmtId="49" fontId="17" fillId="0" borderId="23" xfId="0" applyNumberFormat="1" applyFont="1" applyBorder="1" applyAlignment="1">
      <alignment horizontal="left" vertical="center"/>
    </xf>
    <xf numFmtId="49" fontId="18" fillId="24" borderId="25" xfId="0" applyNumberFormat="1" applyFont="1" applyFill="1" applyBorder="1" applyAlignment="1">
      <alignment vertical="center"/>
    </xf>
    <xf numFmtId="0" fontId="25" fillId="0" borderId="0" xfId="0" applyFont="1" applyAlignment="1">
      <alignment vertical="center"/>
    </xf>
    <xf numFmtId="49" fontId="25" fillId="0" borderId="26" xfId="0" applyNumberFormat="1" applyFont="1" applyBorder="1" applyAlignment="1">
      <alignment vertical="center"/>
    </xf>
    <xf numFmtId="49" fontId="25" fillId="0" borderId="0" xfId="0" applyNumberFormat="1" applyFont="1" applyAlignment="1">
      <alignment vertical="center"/>
    </xf>
    <xf numFmtId="49" fontId="25" fillId="0" borderId="19" xfId="0" applyNumberFormat="1" applyFont="1" applyBorder="1" applyAlignment="1">
      <alignment horizontal="right" vertical="center"/>
    </xf>
    <xf numFmtId="49" fontId="25" fillId="0" borderId="0" xfId="0" applyNumberFormat="1" applyFont="1" applyAlignment="1">
      <alignment horizontal="center" vertical="center"/>
    </xf>
    <xf numFmtId="0" fontId="25" fillId="24" borderId="0" xfId="0" applyFont="1" applyFill="1" applyAlignment="1">
      <alignment vertical="center"/>
    </xf>
    <xf numFmtId="49" fontId="25" fillId="24" borderId="0" xfId="0" applyNumberFormat="1" applyFont="1" applyFill="1" applyAlignment="1">
      <alignment horizontal="center" vertical="center"/>
    </xf>
    <xf numFmtId="49" fontId="25" fillId="24" borderId="19" xfId="0" applyNumberFormat="1" applyFont="1" applyFill="1" applyBorder="1" applyAlignment="1">
      <alignment vertical="center"/>
    </xf>
    <xf numFmtId="49" fontId="45" fillId="0" borderId="0" xfId="0" applyNumberFormat="1" applyFont="1" applyAlignment="1">
      <alignment horizontal="center" vertical="center"/>
    </xf>
    <xf numFmtId="49" fontId="26" fillId="0" borderId="0" xfId="0" applyNumberFormat="1" applyFont="1" applyAlignment="1">
      <alignment vertical="center"/>
    </xf>
    <xf numFmtId="49" fontId="26" fillId="0" borderId="19" xfId="0" applyNumberFormat="1" applyFont="1" applyBorder="1" applyAlignment="1">
      <alignment vertical="center"/>
    </xf>
    <xf numFmtId="49" fontId="17" fillId="20" borderId="27" xfId="0" applyNumberFormat="1" applyFont="1" applyFill="1" applyBorder="1" applyAlignment="1">
      <alignment vertical="center"/>
    </xf>
    <xf numFmtId="49" fontId="17" fillId="20" borderId="21" xfId="0" applyNumberFormat="1" applyFont="1" applyFill="1" applyBorder="1" applyAlignment="1">
      <alignment vertical="center"/>
    </xf>
    <xf numFmtId="49" fontId="26" fillId="20" borderId="19" xfId="0" applyNumberFormat="1" applyFont="1" applyFill="1" applyBorder="1" applyAlignment="1">
      <alignment vertical="center"/>
    </xf>
    <xf numFmtId="0" fontId="25" fillId="0" borderId="14" xfId="0" applyFont="1" applyBorder="1" applyAlignment="1">
      <alignment vertical="center"/>
    </xf>
    <xf numFmtId="49" fontId="26" fillId="0" borderId="14" xfId="0" applyNumberFormat="1" applyFont="1" applyBorder="1" applyAlignment="1">
      <alignment vertical="center"/>
    </xf>
    <xf numFmtId="49" fontId="25" fillId="0" borderId="14" xfId="0" applyNumberFormat="1" applyFont="1" applyBorder="1" applyAlignment="1">
      <alignment vertical="center"/>
    </xf>
    <xf numFmtId="49" fontId="26" fillId="0" borderId="18" xfId="0" applyNumberFormat="1" applyFont="1" applyBorder="1" applyAlignment="1">
      <alignment vertical="center"/>
    </xf>
    <xf numFmtId="49" fontId="25" fillId="0" borderId="28" xfId="0" applyNumberFormat="1" applyFont="1" applyBorder="1" applyAlignment="1">
      <alignment vertical="center"/>
    </xf>
    <xf numFmtId="49" fontId="25" fillId="0" borderId="18" xfId="0" applyNumberFormat="1" applyFont="1" applyBorder="1" applyAlignment="1">
      <alignment horizontal="right" vertical="center"/>
    </xf>
    <xf numFmtId="0" fontId="25" fillId="20" borderId="26" xfId="0" applyFont="1" applyFill="1" applyBorder="1" applyAlignment="1">
      <alignment vertical="center"/>
    </xf>
    <xf numFmtId="49" fontId="25" fillId="20" borderId="19" xfId="0" applyNumberFormat="1" applyFont="1" applyFill="1" applyBorder="1" applyAlignment="1">
      <alignment horizontal="right" vertical="center"/>
    </xf>
    <xf numFmtId="0" fontId="17" fillId="20" borderId="28" xfId="0" applyFont="1" applyFill="1" applyBorder="1" applyAlignment="1">
      <alignment vertical="center"/>
    </xf>
    <xf numFmtId="0" fontId="17" fillId="20" borderId="14" xfId="0" applyFont="1" applyFill="1" applyBorder="1" applyAlignment="1">
      <alignment vertical="center"/>
    </xf>
    <xf numFmtId="0" fontId="17" fillId="20" borderId="29" xfId="0" applyFont="1" applyFill="1" applyBorder="1" applyAlignment="1">
      <alignment vertical="center"/>
    </xf>
    <xf numFmtId="0" fontId="25" fillId="0" borderId="19" xfId="0" applyFont="1" applyBorder="1" applyAlignment="1">
      <alignment horizontal="right" vertical="center"/>
    </xf>
    <xf numFmtId="0" fontId="25" fillId="0" borderId="18" xfId="0" applyFont="1" applyBorder="1" applyAlignment="1">
      <alignment horizontal="right" vertical="center"/>
    </xf>
    <xf numFmtId="49" fontId="25" fillId="0" borderId="14" xfId="0" applyNumberFormat="1" applyFont="1" applyBorder="1" applyAlignment="1">
      <alignment horizontal="center" vertical="center"/>
    </xf>
    <xf numFmtId="0" fontId="25" fillId="24" borderId="14" xfId="0" applyFont="1" applyFill="1" applyBorder="1" applyAlignment="1">
      <alignment vertical="center"/>
    </xf>
    <xf numFmtId="49" fontId="25" fillId="24" borderId="14" xfId="0" applyNumberFormat="1" applyFont="1" applyFill="1" applyBorder="1" applyAlignment="1">
      <alignment horizontal="center" vertical="center"/>
    </xf>
    <xf numFmtId="49" fontId="25" fillId="24" borderId="18" xfId="0" applyNumberFormat="1" applyFont="1" applyFill="1" applyBorder="1" applyAlignment="1">
      <alignment vertical="center"/>
    </xf>
    <xf numFmtId="49" fontId="45" fillId="0" borderId="14" xfId="0" applyNumberFormat="1" applyFont="1" applyBorder="1" applyAlignment="1">
      <alignment horizontal="center" vertical="center"/>
    </xf>
    <xf numFmtId="0" fontId="34" fillId="25" borderId="18" xfId="0" applyFont="1" applyFill="1" applyBorder="1" applyAlignment="1">
      <alignment horizontal="right" vertical="center"/>
    </xf>
    <xf numFmtId="0" fontId="26" fillId="0" borderId="0" xfId="0" applyFont="1" applyAlignment="1">
      <alignment/>
    </xf>
    <xf numFmtId="0" fontId="16" fillId="0" borderId="0" xfId="0" applyFont="1" applyAlignment="1">
      <alignment/>
    </xf>
    <xf numFmtId="49" fontId="17" fillId="20" borderId="0" xfId="0" applyNumberFormat="1" applyFont="1" applyFill="1" applyAlignment="1">
      <alignment horizontal="right" vertical="center"/>
    </xf>
    <xf numFmtId="0" fontId="28" fillId="0" borderId="0" xfId="0" applyFont="1" applyBorder="1" applyAlignment="1">
      <alignment vertical="center"/>
    </xf>
    <xf numFmtId="49" fontId="31" fillId="0" borderId="14" xfId="0" applyNumberFormat="1" applyFont="1" applyBorder="1" applyAlignment="1">
      <alignment horizontal="left" vertical="center"/>
    </xf>
    <xf numFmtId="0" fontId="34" fillId="25" borderId="25" xfId="0" applyFont="1" applyFill="1" applyBorder="1" applyAlignment="1">
      <alignment horizontal="right" vertical="center"/>
    </xf>
    <xf numFmtId="0" fontId="47" fillId="0" borderId="0" xfId="0" applyFont="1" applyAlignment="1" quotePrefix="1">
      <alignment horizontal="right" vertical="center"/>
    </xf>
    <xf numFmtId="49" fontId="31" fillId="0" borderId="18" xfId="0" applyNumberFormat="1" applyFont="1" applyBorder="1" applyAlignment="1">
      <alignment horizontal="left" vertical="center"/>
    </xf>
    <xf numFmtId="49" fontId="31" fillId="0" borderId="0" xfId="0" applyNumberFormat="1" applyFont="1" applyAlignment="1">
      <alignment horizontal="left" vertical="center"/>
    </xf>
    <xf numFmtId="49" fontId="31" fillId="0" borderId="19" xfId="0" applyNumberFormat="1" applyFont="1" applyBorder="1" applyAlignment="1">
      <alignment horizontal="left" vertical="center"/>
    </xf>
    <xf numFmtId="49" fontId="48" fillId="0" borderId="18" xfId="0" applyNumberFormat="1" applyFont="1" applyBorder="1" applyAlignment="1">
      <alignment horizontal="right" vertical="center"/>
    </xf>
    <xf numFmtId="49" fontId="48" fillId="0" borderId="0" xfId="0" applyNumberFormat="1" applyFont="1" applyAlignment="1">
      <alignment horizontal="right" vertical="center"/>
    </xf>
    <xf numFmtId="0" fontId="47" fillId="0" borderId="14" xfId="0" applyFont="1" applyBorder="1" applyAlignment="1" quotePrefix="1">
      <alignment horizontal="right" vertical="center"/>
    </xf>
    <xf numFmtId="0" fontId="49" fillId="24" borderId="0" xfId="0" applyFont="1" applyFill="1" applyAlignment="1">
      <alignment horizontal="right" vertical="center"/>
    </xf>
    <xf numFmtId="49" fontId="25" fillId="22" borderId="0" xfId="0" applyNumberFormat="1" applyFont="1" applyFill="1" applyAlignment="1">
      <alignment horizontal="center" vertical="center"/>
    </xf>
    <xf numFmtId="49" fontId="31" fillId="22" borderId="0" xfId="0" applyNumberFormat="1" applyFont="1" applyFill="1" applyAlignment="1">
      <alignment vertical="center"/>
    </xf>
    <xf numFmtId="0" fontId="31" fillId="22" borderId="14" xfId="0" applyFont="1" applyFill="1" applyBorder="1" applyAlignment="1">
      <alignment vertical="center"/>
    </xf>
    <xf numFmtId="49" fontId="31" fillId="22" borderId="14" xfId="0" applyNumberFormat="1" applyFont="1" applyFill="1" applyBorder="1" applyAlignment="1">
      <alignment vertical="center"/>
    </xf>
    <xf numFmtId="0" fontId="29" fillId="24" borderId="0" xfId="0" applyFont="1" applyFill="1" applyAlignment="1">
      <alignment horizontal="right" vertical="center"/>
    </xf>
    <xf numFmtId="0" fontId="36" fillId="22" borderId="0" xfId="0" applyFont="1" applyFill="1" applyAlignment="1" quotePrefix="1">
      <alignment horizontal="right" vertical="center"/>
    </xf>
    <xf numFmtId="0" fontId="34" fillId="26" borderId="16" xfId="0" applyFont="1" applyFill="1" applyBorder="1" applyAlignment="1">
      <alignment horizontal="right" vertical="center"/>
    </xf>
    <xf numFmtId="0" fontId="34" fillId="25" borderId="14" xfId="0" applyFont="1" applyFill="1" applyBorder="1" applyAlignment="1">
      <alignment horizontal="right" vertical="center"/>
    </xf>
    <xf numFmtId="0" fontId="34" fillId="26" borderId="19" xfId="0" applyFont="1" applyFill="1" applyBorder="1" applyAlignment="1">
      <alignment horizontal="right" vertical="center"/>
    </xf>
    <xf numFmtId="49" fontId="31" fillId="22" borderId="0" xfId="0" applyNumberFormat="1" applyFont="1" applyFill="1" applyBorder="1" applyAlignment="1">
      <alignment vertical="center"/>
    </xf>
    <xf numFmtId="49" fontId="31" fillId="22" borderId="18" xfId="0" applyNumberFormat="1" applyFont="1" applyFill="1" applyBorder="1" applyAlignment="1">
      <alignment vertical="center"/>
    </xf>
    <xf numFmtId="49" fontId="28" fillId="0" borderId="0" xfId="0" applyNumberFormat="1" applyFont="1" applyAlignment="1">
      <alignment horizontal="center" vertical="center"/>
    </xf>
    <xf numFmtId="49" fontId="29" fillId="0" borderId="14" xfId="0" applyNumberFormat="1" applyFont="1" applyBorder="1" applyAlignment="1">
      <alignment horizontal="center" vertical="center"/>
    </xf>
    <xf numFmtId="1" fontId="29" fillId="0" borderId="14" xfId="0" applyNumberFormat="1" applyFont="1" applyBorder="1" applyAlignment="1">
      <alignment horizontal="center" vertical="center"/>
    </xf>
    <xf numFmtId="49" fontId="38" fillId="0" borderId="14" xfId="0" applyNumberFormat="1" applyFont="1" applyBorder="1" applyAlignment="1">
      <alignment vertical="center"/>
    </xf>
    <xf numFmtId="49" fontId="39" fillId="0" borderId="14" xfId="0" applyNumberFormat="1" applyFont="1" applyBorder="1" applyAlignment="1">
      <alignment vertical="center"/>
    </xf>
    <xf numFmtId="49" fontId="48" fillId="0" borderId="14" xfId="0" applyNumberFormat="1" applyFont="1" applyBorder="1" applyAlignment="1">
      <alignment horizontal="right" vertical="center"/>
    </xf>
    <xf numFmtId="49" fontId="19" fillId="20" borderId="14" xfId="0" applyNumberFormat="1" applyFont="1" applyFill="1" applyBorder="1" applyAlignment="1">
      <alignment horizontal="center" vertical="center"/>
    </xf>
    <xf numFmtId="49" fontId="19" fillId="20" borderId="18" xfId="0" applyNumberFormat="1" applyFont="1" applyFill="1" applyBorder="1" applyAlignment="1">
      <alignment vertical="center"/>
    </xf>
    <xf numFmtId="49" fontId="19" fillId="20" borderId="24" xfId="0" applyNumberFormat="1" applyFont="1" applyFill="1" applyBorder="1" applyAlignment="1">
      <alignment horizontal="centerContinuous" vertical="center"/>
    </xf>
    <xf numFmtId="0" fontId="25" fillId="24" borderId="19" xfId="0" applyFont="1" applyFill="1" applyBorder="1" applyAlignment="1">
      <alignment vertical="center"/>
    </xf>
    <xf numFmtId="0" fontId="25" fillId="24" borderId="18" xfId="0" applyFont="1" applyFill="1" applyBorder="1" applyAlignment="1">
      <alignment vertical="center"/>
    </xf>
    <xf numFmtId="0" fontId="0" fillId="24" borderId="10" xfId="0" applyNumberFormat="1" applyFill="1" applyBorder="1" applyAlignment="1">
      <alignment horizontal="center"/>
    </xf>
    <xf numFmtId="0" fontId="0" fillId="24" borderId="0" xfId="0" applyFill="1" applyAlignment="1">
      <alignment horizontal="center"/>
    </xf>
    <xf numFmtId="0" fontId="0" fillId="24" borderId="0" xfId="0" applyFill="1" applyAlignment="1">
      <alignment/>
    </xf>
    <xf numFmtId="0" fontId="8" fillId="0" borderId="10" xfId="0" applyNumberFormat="1" applyFont="1" applyBorder="1" applyAlignment="1">
      <alignment horizontal="center"/>
    </xf>
    <xf numFmtId="0" fontId="50" fillId="0" borderId="10" xfId="0" applyNumberFormat="1" applyFont="1" applyBorder="1" applyAlignment="1">
      <alignment horizontal="center"/>
    </xf>
    <xf numFmtId="0" fontId="51" fillId="0" borderId="10" xfId="0" applyFont="1" applyBorder="1" applyAlignment="1">
      <alignment horizontal="center"/>
    </xf>
    <xf numFmtId="0" fontId="50" fillId="0" borderId="10" xfId="0" applyFont="1" applyBorder="1" applyAlignment="1">
      <alignment horizontal="center"/>
    </xf>
    <xf numFmtId="0" fontId="0" fillId="0" borderId="0" xfId="0" applyBorder="1" applyAlignment="1">
      <alignment horizontal="right"/>
    </xf>
    <xf numFmtId="0" fontId="47" fillId="0" borderId="14" xfId="0" applyFont="1" applyBorder="1" applyAlignment="1">
      <alignment horizontal="right" vertical="center"/>
    </xf>
    <xf numFmtId="49" fontId="28" fillId="0" borderId="0" xfId="0" applyNumberFormat="1" applyFont="1" applyAlignment="1">
      <alignment vertical="top"/>
    </xf>
    <xf numFmtId="0" fontId="31" fillId="0" borderId="0" xfId="0" applyFont="1" applyAlignment="1">
      <alignment vertical="top"/>
    </xf>
    <xf numFmtId="0" fontId="31" fillId="0" borderId="0" xfId="0" applyFont="1" applyAlignment="1" quotePrefix="1">
      <alignment vertical="center"/>
    </xf>
    <xf numFmtId="0" fontId="29" fillId="0" borderId="14" xfId="0" applyFont="1" applyBorder="1" applyAlignment="1">
      <alignment horizontal="right" vertical="center"/>
    </xf>
    <xf numFmtId="16" fontId="31" fillId="0" borderId="0" xfId="0" applyNumberFormat="1" applyFont="1" applyAlignment="1" quotePrefix="1">
      <alignment vertical="center"/>
    </xf>
    <xf numFmtId="0" fontId="31" fillId="22" borderId="0" xfId="0" applyFont="1" applyFill="1" applyBorder="1" applyAlignment="1" quotePrefix="1">
      <alignment vertical="center"/>
    </xf>
    <xf numFmtId="0" fontId="51" fillId="24" borderId="10" xfId="0" applyNumberFormat="1" applyFont="1" applyFill="1" applyBorder="1" applyAlignment="1">
      <alignment horizontal="center"/>
    </xf>
    <xf numFmtId="0" fontId="69" fillId="21" borderId="11" xfId="31" applyFont="1" applyFill="1" applyBorder="1" applyAlignment="1">
      <alignment horizontal="center" vertical="center"/>
    </xf>
    <xf numFmtId="0" fontId="69" fillId="21" borderId="30" xfId="31" applyFont="1" applyFill="1" applyBorder="1" applyAlignment="1">
      <alignment horizontal="center" vertical="center"/>
    </xf>
    <xf numFmtId="0" fontId="1" fillId="0" borderId="30" xfId="0" applyFont="1" applyBorder="1" applyAlignment="1">
      <alignment horizontal="center" vertical="center" wrapText="1"/>
    </xf>
    <xf numFmtId="0" fontId="8" fillId="24" borderId="10" xfId="0" applyNumberFormat="1" applyFont="1" applyFill="1" applyBorder="1" applyAlignment="1">
      <alignment horizontal="center"/>
    </xf>
    <xf numFmtId="0" fontId="50" fillId="24" borderId="10" xfId="0" applyNumberFormat="1" applyFont="1" applyFill="1" applyBorder="1" applyAlignment="1">
      <alignment horizontal="center"/>
    </xf>
    <xf numFmtId="0" fontId="8" fillId="0" borderId="10" xfId="0" applyFont="1" applyBorder="1" applyAlignment="1">
      <alignment horizontal="center"/>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horizontal="center"/>
    </xf>
    <xf numFmtId="0" fontId="68" fillId="0" borderId="0" xfId="0" applyFont="1" applyFill="1" applyAlignment="1">
      <alignment/>
    </xf>
    <xf numFmtId="0" fontId="68" fillId="0" borderId="0" xfId="0" applyFont="1" applyFill="1" applyAlignment="1">
      <alignment horizontal="center"/>
    </xf>
    <xf numFmtId="0" fontId="68" fillId="0" borderId="0" xfId="0" applyFont="1" applyFill="1" applyAlignment="1">
      <alignment horizontal="left"/>
    </xf>
    <xf numFmtId="14" fontId="1" fillId="0" borderId="12" xfId="0" applyNumberFormat="1" applyFont="1" applyBorder="1" applyAlignment="1" quotePrefix="1">
      <alignment horizontal="center" vertical="center" wrapText="1"/>
    </xf>
    <xf numFmtId="0" fontId="1" fillId="0" borderId="12" xfId="0" applyFont="1" applyBorder="1" applyAlignment="1">
      <alignment horizontal="center" vertical="center" wrapText="1"/>
    </xf>
    <xf numFmtId="0" fontId="69" fillId="21" borderId="10" xfId="31" applyFont="1" applyFill="1" applyBorder="1" applyAlignment="1">
      <alignment horizontal="center" vertical="center"/>
    </xf>
    <xf numFmtId="0" fontId="0" fillId="0" borderId="10" xfId="0" applyFill="1" applyBorder="1" applyAlignment="1">
      <alignment horizontal="centerContinuous"/>
    </xf>
    <xf numFmtId="0" fontId="0" fillId="0" borderId="10" xfId="0" applyFill="1" applyBorder="1" applyAlignment="1">
      <alignment horizontal="right"/>
    </xf>
    <xf numFmtId="0" fontId="0" fillId="0" borderId="10" xfId="0" applyFont="1" applyFill="1" applyBorder="1" applyAlignment="1">
      <alignment horizontal="left" vertical="center"/>
    </xf>
    <xf numFmtId="0" fontId="8" fillId="0" borderId="10" xfId="0" applyFont="1" applyFill="1" applyBorder="1" applyAlignment="1">
      <alignment horizontal="left" vertical="center"/>
    </xf>
    <xf numFmtId="0" fontId="71" fillId="21" borderId="10" xfId="0" applyFont="1" applyFill="1" applyBorder="1" applyAlignment="1">
      <alignment horizontal="centerContinuous"/>
    </xf>
    <xf numFmtId="0" fontId="66" fillId="21" borderId="10" xfId="0" applyFont="1" applyFill="1" applyBorder="1" applyAlignment="1">
      <alignment horizontal="centerContinuous"/>
    </xf>
    <xf numFmtId="0" fontId="0" fillId="0" borderId="10" xfId="0" applyNumberFormat="1" applyFill="1" applyBorder="1" applyAlignment="1">
      <alignment horizontal="center"/>
    </xf>
    <xf numFmtId="0" fontId="69" fillId="21" borderId="11" xfId="31" applyFont="1" applyFill="1" applyBorder="1" applyAlignment="1">
      <alignment horizontal="center" vertical="center"/>
    </xf>
    <xf numFmtId="0" fontId="69" fillId="21" borderId="30" xfId="31" applyFont="1" applyFill="1" applyBorder="1" applyAlignment="1">
      <alignment horizontal="center" vertical="center"/>
    </xf>
    <xf numFmtId="0" fontId="8" fillId="0" borderId="10" xfId="0" applyFont="1" applyFill="1" applyBorder="1" applyAlignment="1">
      <alignment horizontal="left"/>
    </xf>
    <xf numFmtId="0" fontId="0" fillId="21" borderId="22" xfId="0" applyFill="1" applyBorder="1" applyAlignment="1">
      <alignment horizontal="center"/>
    </xf>
    <xf numFmtId="0" fontId="0" fillId="21" borderId="23" xfId="0" applyFill="1" applyBorder="1" applyAlignment="1">
      <alignment horizontal="center"/>
    </xf>
    <xf numFmtId="0" fontId="0" fillId="21" borderId="25" xfId="0" applyFill="1" applyBorder="1" applyAlignment="1">
      <alignment horizontal="center"/>
    </xf>
    <xf numFmtId="0" fontId="0" fillId="0" borderId="0" xfId="0" applyAlignment="1">
      <alignment horizontal="center"/>
    </xf>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7" fillId="21" borderId="11" xfId="31" applyFont="1" applyFill="1" applyBorder="1" applyAlignment="1">
      <alignment horizontal="center" vertical="center"/>
    </xf>
    <xf numFmtId="0" fontId="67" fillId="21" borderId="30" xfId="31" applyFont="1" applyFill="1" applyBorder="1" applyAlignment="1">
      <alignment horizontal="center" vertical="center"/>
    </xf>
    <xf numFmtId="0" fontId="70" fillId="0" borderId="0" xfId="29" applyFont="1" applyFill="1" applyAlignment="1">
      <alignment horizontal="center"/>
    </xf>
    <xf numFmtId="0" fontId="69" fillId="21" borderId="10" xfId="31" applyFont="1" applyFill="1" applyBorder="1" applyAlignment="1">
      <alignment horizontal="center" vertical="center"/>
    </xf>
    <xf numFmtId="14" fontId="0" fillId="0" borderId="11" xfId="0" applyNumberFormat="1" applyBorder="1" applyAlignment="1" quotePrefix="1">
      <alignment horizontal="center" vertical="center" wrapText="1"/>
    </xf>
    <xf numFmtId="0" fontId="0" fillId="0" borderId="12" xfId="0" applyBorder="1" applyAlignment="1">
      <alignment horizontal="center" vertical="center" wrapText="1"/>
    </xf>
    <xf numFmtId="0" fontId="0" fillId="0" borderId="30" xfId="0" applyBorder="1" applyAlignment="1">
      <alignment horizontal="center" vertical="center" wrapText="1"/>
    </xf>
    <xf numFmtId="0" fontId="8" fillId="0" borderId="11" xfId="0" applyFont="1" applyBorder="1" applyAlignment="1" quotePrefix="1">
      <alignment horizontal="center" vertical="center" wrapText="1"/>
    </xf>
    <xf numFmtId="0" fontId="1" fillId="0" borderId="11" xfId="0" applyFont="1" applyBorder="1" applyAlignment="1" quotePrefix="1">
      <alignment horizontal="center" vertical="center" wrapText="1"/>
    </xf>
    <xf numFmtId="0" fontId="1" fillId="0" borderId="12" xfId="0" applyFont="1" applyBorder="1" applyAlignment="1" quotePrefix="1">
      <alignment horizontal="center" vertical="center" wrapText="1"/>
    </xf>
    <xf numFmtId="14" fontId="1" fillId="0" borderId="11" xfId="0" applyNumberFormat="1" applyFont="1" applyBorder="1" applyAlignment="1" quotePrefix="1">
      <alignment horizontal="center" vertical="center" wrapText="1"/>
    </xf>
    <xf numFmtId="0" fontId="9" fillId="0" borderId="12" xfId="0" applyFont="1" applyBorder="1" applyAlignment="1" quotePrefix="1">
      <alignment horizontal="center" vertical="center" wrapText="1"/>
    </xf>
    <xf numFmtId="0" fontId="9" fillId="0" borderId="30" xfId="0" applyFont="1" applyBorder="1" applyAlignment="1">
      <alignment horizontal="center" vertical="center" wrapText="1"/>
    </xf>
    <xf numFmtId="14" fontId="21" fillId="0" borderId="13"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3">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0</xdr:row>
      <xdr:rowOff>114300</xdr:rowOff>
    </xdr:from>
    <xdr:to>
      <xdr:col>12</xdr:col>
      <xdr:colOff>962025</xdr:colOff>
      <xdr:row>5</xdr:row>
      <xdr:rowOff>104775</xdr:rowOff>
    </xdr:to>
    <xdr:pic>
      <xdr:nvPicPr>
        <xdr:cNvPr id="1" name="Picture 3" descr="palarong-pambansa-2012 logo"/>
        <xdr:cNvPicPr preferRelativeResize="1">
          <a:picLocks noChangeAspect="1"/>
        </xdr:cNvPicPr>
      </xdr:nvPicPr>
      <xdr:blipFill>
        <a:blip r:embed="rId1"/>
        <a:stretch>
          <a:fillRect/>
        </a:stretch>
      </xdr:blipFill>
      <xdr:spPr>
        <a:xfrm>
          <a:off x="6391275" y="114300"/>
          <a:ext cx="1581150" cy="942975"/>
        </a:xfrm>
        <a:prstGeom prst="rect">
          <a:avLst/>
        </a:prstGeom>
        <a:noFill/>
        <a:ln w="9525" cmpd="sng">
          <a:noFill/>
        </a:ln>
      </xdr:spPr>
    </xdr:pic>
    <xdr:clientData/>
  </xdr:twoCellAnchor>
  <xdr:twoCellAnchor editAs="oneCell">
    <xdr:from>
      <xdr:col>0</xdr:col>
      <xdr:colOff>0</xdr:colOff>
      <xdr:row>0</xdr:row>
      <xdr:rowOff>0</xdr:rowOff>
    </xdr:from>
    <xdr:to>
      <xdr:col>3</xdr:col>
      <xdr:colOff>142875</xdr:colOff>
      <xdr:row>5</xdr:row>
      <xdr:rowOff>123825</xdr:rowOff>
    </xdr:to>
    <xdr:pic>
      <xdr:nvPicPr>
        <xdr:cNvPr id="2" name="Picture 3" descr="deped logo.jpg"/>
        <xdr:cNvPicPr preferRelativeResize="1">
          <a:picLocks noChangeAspect="1"/>
        </xdr:cNvPicPr>
      </xdr:nvPicPr>
      <xdr:blipFill>
        <a:blip r:embed="rId2"/>
        <a:stretch>
          <a:fillRect/>
        </a:stretch>
      </xdr:blipFill>
      <xdr:spPr>
        <a:xfrm>
          <a:off x="0" y="0"/>
          <a:ext cx="19431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1057275</xdr:colOff>
      <xdr:row>0</xdr:row>
      <xdr:rowOff>66675</xdr:rowOff>
    </xdr:from>
    <xdr:to>
      <xdr:col>10</xdr:col>
      <xdr:colOff>790575</xdr:colOff>
      <xdr:row>5</xdr:row>
      <xdr:rowOff>57150</xdr:rowOff>
    </xdr:to>
    <xdr:pic>
      <xdr:nvPicPr>
        <xdr:cNvPr id="1" name="Picture 3" descr="palarong-pambansa-2012 logo"/>
        <xdr:cNvPicPr preferRelativeResize="1">
          <a:picLocks noChangeAspect="1"/>
        </xdr:cNvPicPr>
      </xdr:nvPicPr>
      <xdr:blipFill>
        <a:blip r:embed="rId1"/>
        <a:stretch>
          <a:fillRect/>
        </a:stretch>
      </xdr:blipFill>
      <xdr:spPr>
        <a:xfrm>
          <a:off x="8172450" y="66675"/>
          <a:ext cx="1457325" cy="942975"/>
        </a:xfrm>
        <a:prstGeom prst="rect">
          <a:avLst/>
        </a:prstGeom>
        <a:noFill/>
        <a:ln w="9525" cmpd="sng">
          <a:noFill/>
        </a:ln>
      </xdr:spPr>
    </xdr:pic>
    <xdr:clientData/>
  </xdr:twoCellAnchor>
  <xdr:twoCellAnchor editAs="oneCell">
    <xdr:from>
      <xdr:col>0</xdr:col>
      <xdr:colOff>0</xdr:colOff>
      <xdr:row>0</xdr:row>
      <xdr:rowOff>0</xdr:rowOff>
    </xdr:from>
    <xdr:to>
      <xdr:col>2</xdr:col>
      <xdr:colOff>419100</xdr:colOff>
      <xdr:row>5</xdr:row>
      <xdr:rowOff>123825</xdr:rowOff>
    </xdr:to>
    <xdr:pic>
      <xdr:nvPicPr>
        <xdr:cNvPr id="2" name="Picture 2" descr="deped logo.jpg"/>
        <xdr:cNvPicPr preferRelativeResize="1">
          <a:picLocks noChangeAspect="1"/>
        </xdr:cNvPicPr>
      </xdr:nvPicPr>
      <xdr:blipFill>
        <a:blip r:embed="rId2"/>
        <a:stretch>
          <a:fillRect/>
        </a:stretch>
      </xdr:blipFill>
      <xdr:spPr>
        <a:xfrm>
          <a:off x="0" y="0"/>
          <a:ext cx="174307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1219200</xdr:colOff>
      <xdr:row>0</xdr:row>
      <xdr:rowOff>190500</xdr:rowOff>
    </xdr:from>
    <xdr:to>
      <xdr:col>11</xdr:col>
      <xdr:colOff>952500</xdr:colOff>
      <xdr:row>5</xdr:row>
      <xdr:rowOff>180975</xdr:rowOff>
    </xdr:to>
    <xdr:pic>
      <xdr:nvPicPr>
        <xdr:cNvPr id="1" name="Picture 3" descr="palarong-pambansa-2012 logo"/>
        <xdr:cNvPicPr preferRelativeResize="1">
          <a:picLocks noChangeAspect="1"/>
        </xdr:cNvPicPr>
      </xdr:nvPicPr>
      <xdr:blipFill>
        <a:blip r:embed="rId1"/>
        <a:stretch>
          <a:fillRect/>
        </a:stretch>
      </xdr:blipFill>
      <xdr:spPr>
        <a:xfrm>
          <a:off x="10487025" y="190500"/>
          <a:ext cx="1628775" cy="942975"/>
        </a:xfrm>
        <a:prstGeom prst="rect">
          <a:avLst/>
        </a:prstGeom>
        <a:noFill/>
        <a:ln w="9525" cmpd="sng">
          <a:noFill/>
        </a:ln>
      </xdr:spPr>
    </xdr:pic>
    <xdr:clientData/>
  </xdr:twoCellAnchor>
  <xdr:twoCellAnchor editAs="oneCell">
    <xdr:from>
      <xdr:col>0</xdr:col>
      <xdr:colOff>76200</xdr:colOff>
      <xdr:row>0</xdr:row>
      <xdr:rowOff>85725</xdr:rowOff>
    </xdr:from>
    <xdr:to>
      <xdr:col>2</xdr:col>
      <xdr:colOff>295275</xdr:colOff>
      <xdr:row>5</xdr:row>
      <xdr:rowOff>133350</xdr:rowOff>
    </xdr:to>
    <xdr:pic>
      <xdr:nvPicPr>
        <xdr:cNvPr id="2" name="Picture 4" descr="deped logo.jpg"/>
        <xdr:cNvPicPr preferRelativeResize="1">
          <a:picLocks noChangeAspect="1"/>
        </xdr:cNvPicPr>
      </xdr:nvPicPr>
      <xdr:blipFill>
        <a:blip r:embed="rId2"/>
        <a:stretch>
          <a:fillRect/>
        </a:stretch>
      </xdr:blipFill>
      <xdr:spPr>
        <a:xfrm>
          <a:off x="76200" y="85725"/>
          <a:ext cx="154305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9</xdr:col>
      <xdr:colOff>609600</xdr:colOff>
      <xdr:row>2</xdr:row>
      <xdr:rowOff>0</xdr:rowOff>
    </xdr:to>
    <xdr:pic>
      <xdr:nvPicPr>
        <xdr:cNvPr id="1" name="Picture 1" descr="Palaro 2012"/>
        <xdr:cNvPicPr preferRelativeResize="1">
          <a:picLocks noChangeAspect="1"/>
        </xdr:cNvPicPr>
      </xdr:nvPicPr>
      <xdr:blipFill>
        <a:blip r:embed="rId1"/>
        <a:stretch>
          <a:fillRect/>
        </a:stretch>
      </xdr:blipFill>
      <xdr:spPr>
        <a:xfrm>
          <a:off x="28575" y="0"/>
          <a:ext cx="4191000" cy="1076325"/>
        </a:xfrm>
        <a:prstGeom prst="rect">
          <a:avLst/>
        </a:prstGeom>
        <a:noFill/>
        <a:ln w="9525" cmpd="sng">
          <a:noFill/>
        </a:ln>
      </xdr:spPr>
    </xdr:pic>
    <xdr:clientData/>
  </xdr:twoCellAnchor>
  <xdr:twoCellAnchor editAs="oneCell">
    <xdr:from>
      <xdr:col>11</xdr:col>
      <xdr:colOff>285750</xdr:colOff>
      <xdr:row>0</xdr:row>
      <xdr:rowOff>47625</xdr:rowOff>
    </xdr:from>
    <xdr:to>
      <xdr:col>18</xdr:col>
      <xdr:colOff>19050</xdr:colOff>
      <xdr:row>1</xdr:row>
      <xdr:rowOff>514350</xdr:rowOff>
    </xdr:to>
    <xdr:pic>
      <xdr:nvPicPr>
        <xdr:cNvPr id="2" name="Picture 2" descr="ANd9GcQNuWBrsO8Wao7ANkwMR5H3G_NfT1Uhy0WtfLw090RO9nZxD2xE"/>
        <xdr:cNvPicPr preferRelativeResize="1">
          <a:picLocks noChangeAspect="1"/>
        </xdr:cNvPicPr>
      </xdr:nvPicPr>
      <xdr:blipFill>
        <a:blip r:embed="rId2"/>
        <a:stretch>
          <a:fillRect/>
        </a:stretch>
      </xdr:blipFill>
      <xdr:spPr>
        <a:xfrm>
          <a:off x="4724400" y="47625"/>
          <a:ext cx="2219325" cy="1009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276225</xdr:colOff>
      <xdr:row>0</xdr:row>
      <xdr:rowOff>0</xdr:rowOff>
    </xdr:from>
    <xdr:to>
      <xdr:col>15</xdr:col>
      <xdr:colOff>523875</xdr:colOff>
      <xdr:row>1</xdr:row>
      <xdr:rowOff>409575</xdr:rowOff>
    </xdr:to>
    <xdr:pic>
      <xdr:nvPicPr>
        <xdr:cNvPr id="1" name="Picture 1" descr="ANd9GcQNuWBrsO8Wao7ANkwMR5H3G_NfT1Uhy0WtfLw090RO9nZxD2xE"/>
        <xdr:cNvPicPr preferRelativeResize="1">
          <a:picLocks noChangeAspect="1"/>
        </xdr:cNvPicPr>
      </xdr:nvPicPr>
      <xdr:blipFill>
        <a:blip r:embed="rId1"/>
        <a:stretch>
          <a:fillRect/>
        </a:stretch>
      </xdr:blipFill>
      <xdr:spPr>
        <a:xfrm>
          <a:off x="5410200" y="0"/>
          <a:ext cx="2266950" cy="942975"/>
        </a:xfrm>
        <a:prstGeom prst="rect">
          <a:avLst/>
        </a:prstGeom>
        <a:noFill/>
        <a:ln w="9525" cmpd="sng">
          <a:noFill/>
        </a:ln>
      </xdr:spPr>
    </xdr:pic>
    <xdr:clientData/>
  </xdr:twoCellAnchor>
  <xdr:twoCellAnchor editAs="oneCell">
    <xdr:from>
      <xdr:col>0</xdr:col>
      <xdr:colOff>0</xdr:colOff>
      <xdr:row>0</xdr:row>
      <xdr:rowOff>0</xdr:rowOff>
    </xdr:from>
    <xdr:to>
      <xdr:col>9</xdr:col>
      <xdr:colOff>123825</xdr:colOff>
      <xdr:row>1</xdr:row>
      <xdr:rowOff>409575</xdr:rowOff>
    </xdr:to>
    <xdr:pic>
      <xdr:nvPicPr>
        <xdr:cNvPr id="2" name="Picture 2" descr="Palaro 2012"/>
        <xdr:cNvPicPr preferRelativeResize="1">
          <a:picLocks noChangeAspect="1"/>
        </xdr:cNvPicPr>
      </xdr:nvPicPr>
      <xdr:blipFill>
        <a:blip r:embed="rId2"/>
        <a:stretch>
          <a:fillRect/>
        </a:stretch>
      </xdr:blipFill>
      <xdr:spPr>
        <a:xfrm>
          <a:off x="0" y="0"/>
          <a:ext cx="414337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333375</xdr:colOff>
      <xdr:row>0</xdr:row>
      <xdr:rowOff>0</xdr:rowOff>
    </xdr:from>
    <xdr:to>
      <xdr:col>18</xdr:col>
      <xdr:colOff>57150</xdr:colOff>
      <xdr:row>2</xdr:row>
      <xdr:rowOff>9525</xdr:rowOff>
    </xdr:to>
    <xdr:pic>
      <xdr:nvPicPr>
        <xdr:cNvPr id="1" name="Picture 1" descr="ANd9GcQNuWBrsO8Wao7ANkwMR5H3G_NfT1Uhy0WtfLw090RO9nZxD2xE"/>
        <xdr:cNvPicPr preferRelativeResize="1">
          <a:picLocks noChangeAspect="1"/>
        </xdr:cNvPicPr>
      </xdr:nvPicPr>
      <xdr:blipFill>
        <a:blip r:embed="rId1"/>
        <a:stretch>
          <a:fillRect/>
        </a:stretch>
      </xdr:blipFill>
      <xdr:spPr>
        <a:xfrm>
          <a:off x="4248150" y="0"/>
          <a:ext cx="2352675" cy="1143000"/>
        </a:xfrm>
        <a:prstGeom prst="rect">
          <a:avLst/>
        </a:prstGeom>
        <a:noFill/>
        <a:ln w="9525" cmpd="sng">
          <a:noFill/>
        </a:ln>
      </xdr:spPr>
    </xdr:pic>
    <xdr:clientData/>
  </xdr:twoCellAnchor>
  <xdr:twoCellAnchor editAs="oneCell">
    <xdr:from>
      <xdr:col>0</xdr:col>
      <xdr:colOff>0</xdr:colOff>
      <xdr:row>0</xdr:row>
      <xdr:rowOff>9525</xdr:rowOff>
    </xdr:from>
    <xdr:to>
      <xdr:col>11</xdr:col>
      <xdr:colOff>276225</xdr:colOff>
      <xdr:row>2</xdr:row>
      <xdr:rowOff>9525</xdr:rowOff>
    </xdr:to>
    <xdr:pic>
      <xdr:nvPicPr>
        <xdr:cNvPr id="2" name="Picture 2" descr="Palaro 2012"/>
        <xdr:cNvPicPr preferRelativeResize="1">
          <a:picLocks noChangeAspect="1"/>
        </xdr:cNvPicPr>
      </xdr:nvPicPr>
      <xdr:blipFill>
        <a:blip r:embed="rId2"/>
        <a:stretch>
          <a:fillRect/>
        </a:stretch>
      </xdr:blipFill>
      <xdr:spPr>
        <a:xfrm>
          <a:off x="0" y="9525"/>
          <a:ext cx="41910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X42"/>
  <sheetViews>
    <sheetView tabSelected="1" zoomScalePageLayoutView="0" workbookViewId="0" topLeftCell="A1">
      <selection activeCell="F15" sqref="F14:F15"/>
    </sheetView>
  </sheetViews>
  <sheetFormatPr defaultColWidth="9.140625" defaultRowHeight="15"/>
  <cols>
    <col min="1" max="1" width="10.140625" style="0" customWidth="1"/>
    <col min="2" max="2" width="7.7109375" style="0" customWidth="1"/>
    <col min="3" max="3" width="9.140625" style="1" customWidth="1"/>
    <col min="4" max="4" width="16.00390625" style="5" customWidth="1"/>
    <col min="5" max="7" width="5.7109375" style="1" customWidth="1"/>
    <col min="8" max="8" width="18.7109375" style="5" customWidth="1"/>
    <col min="9" max="11" width="5.7109375" style="1" customWidth="1"/>
    <col min="12" max="12" width="9.140625" style="1" customWidth="1"/>
    <col min="13" max="13" width="15.8515625" style="0" bestFit="1" customWidth="1"/>
  </cols>
  <sheetData>
    <row r="1" spans="1:24" ht="20.25" customHeight="1">
      <c r="A1" s="253" t="s">
        <v>20</v>
      </c>
      <c r="B1" s="253"/>
      <c r="C1" s="253"/>
      <c r="D1" s="253"/>
      <c r="E1" s="253"/>
      <c r="F1" s="253"/>
      <c r="G1" s="253"/>
      <c r="H1" s="253"/>
      <c r="I1" s="253"/>
      <c r="J1" s="253"/>
      <c r="K1" s="253"/>
      <c r="L1" s="253"/>
      <c r="M1" s="253"/>
      <c r="N1" s="11"/>
      <c r="O1" s="15"/>
      <c r="P1" s="1"/>
      <c r="Q1" s="1"/>
      <c r="R1" s="11"/>
      <c r="S1" s="11"/>
      <c r="T1" s="11"/>
      <c r="U1" s="16"/>
      <c r="V1" s="1"/>
      <c r="W1" s="11"/>
      <c r="X1" s="11"/>
    </row>
    <row r="2" spans="1:24" ht="15.75" customHeight="1">
      <c r="A2" s="254" t="s">
        <v>21</v>
      </c>
      <c r="B2" s="254"/>
      <c r="C2" s="254"/>
      <c r="D2" s="254"/>
      <c r="E2" s="254"/>
      <c r="F2" s="254"/>
      <c r="G2" s="254"/>
      <c r="H2" s="254"/>
      <c r="I2" s="254"/>
      <c r="J2" s="254"/>
      <c r="K2" s="254"/>
      <c r="L2" s="254"/>
      <c r="M2" s="254"/>
      <c r="N2" s="11"/>
      <c r="O2" s="15"/>
      <c r="P2" s="1"/>
      <c r="Q2" s="1"/>
      <c r="R2" s="11"/>
      <c r="S2" s="11"/>
      <c r="T2" s="11"/>
      <c r="U2" s="16"/>
      <c r="V2" s="1"/>
      <c r="W2" s="11"/>
      <c r="X2" s="11"/>
    </row>
    <row r="3" spans="1:24" ht="15.75" customHeight="1">
      <c r="A3" s="254" t="s">
        <v>22</v>
      </c>
      <c r="B3" s="254"/>
      <c r="C3" s="254"/>
      <c r="D3" s="254"/>
      <c r="E3" s="254"/>
      <c r="F3" s="254"/>
      <c r="G3" s="254"/>
      <c r="H3" s="254"/>
      <c r="I3" s="254"/>
      <c r="J3" s="254"/>
      <c r="K3" s="254"/>
      <c r="L3" s="254"/>
      <c r="M3" s="254"/>
      <c r="N3" s="11"/>
      <c r="O3" s="15"/>
      <c r="P3" s="1"/>
      <c r="Q3" s="1"/>
      <c r="R3" s="11"/>
      <c r="S3" s="11"/>
      <c r="T3" s="11"/>
      <c r="U3" s="16"/>
      <c r="V3" s="1"/>
      <c r="W3" s="11"/>
      <c r="X3" s="11"/>
    </row>
    <row r="4" spans="1:24" ht="8.25" customHeight="1">
      <c r="A4" s="14"/>
      <c r="B4" s="11"/>
      <c r="C4" s="10"/>
      <c r="D4" s="12"/>
      <c r="E4" s="14"/>
      <c r="F4" s="13"/>
      <c r="G4" s="14"/>
      <c r="H4" s="11"/>
      <c r="I4" s="14"/>
      <c r="J4" s="12"/>
      <c r="K4" s="13"/>
      <c r="L4" s="14"/>
      <c r="M4" s="14"/>
      <c r="N4" s="11"/>
      <c r="O4" s="15"/>
      <c r="P4" s="1"/>
      <c r="Q4" s="1"/>
      <c r="R4" s="11"/>
      <c r="S4" s="11"/>
      <c r="T4" s="11"/>
      <c r="U4" s="16"/>
      <c r="V4" s="1"/>
      <c r="W4" s="11"/>
      <c r="X4" s="11"/>
    </row>
    <row r="5" spans="1:24" ht="15">
      <c r="A5" s="255" t="s">
        <v>23</v>
      </c>
      <c r="B5" s="255"/>
      <c r="C5" s="255"/>
      <c r="D5" s="255"/>
      <c r="E5" s="255"/>
      <c r="F5" s="255"/>
      <c r="G5" s="255"/>
      <c r="H5" s="255"/>
      <c r="I5" s="255"/>
      <c r="J5" s="255"/>
      <c r="K5" s="255"/>
      <c r="L5" s="255"/>
      <c r="M5" s="255"/>
      <c r="N5" s="11"/>
      <c r="O5" s="15"/>
      <c r="P5" s="1"/>
      <c r="Q5" s="1"/>
      <c r="R5" s="11"/>
      <c r="S5" s="11"/>
      <c r="T5" s="11"/>
      <c r="U5" s="16"/>
      <c r="V5" s="1"/>
      <c r="W5" s="11"/>
      <c r="X5" s="11"/>
    </row>
    <row r="6" spans="1:24" ht="15.75" customHeight="1">
      <c r="A6" s="254" t="s">
        <v>24</v>
      </c>
      <c r="B6" s="254"/>
      <c r="C6" s="254"/>
      <c r="D6" s="254"/>
      <c r="E6" s="254"/>
      <c r="F6" s="254"/>
      <c r="G6" s="254"/>
      <c r="H6" s="254"/>
      <c r="I6" s="254"/>
      <c r="J6" s="254"/>
      <c r="K6" s="254"/>
      <c r="L6" s="254"/>
      <c r="M6" s="254"/>
      <c r="N6" s="11"/>
      <c r="O6" s="15"/>
      <c r="P6" s="1"/>
      <c r="Q6" s="1"/>
      <c r="R6" s="11"/>
      <c r="S6" s="11"/>
      <c r="T6" s="11"/>
      <c r="U6" s="16"/>
      <c r="V6" s="1"/>
      <c r="W6" s="11"/>
      <c r="X6" s="11"/>
    </row>
    <row r="7" spans="1:24" ht="7.5" customHeight="1">
      <c r="A7" s="14"/>
      <c r="B7" s="11"/>
      <c r="C7" s="17"/>
      <c r="D7" s="18"/>
      <c r="E7" s="17"/>
      <c r="F7" s="18"/>
      <c r="G7" s="17"/>
      <c r="H7" s="11"/>
      <c r="I7" s="14"/>
      <c r="J7" s="12"/>
      <c r="L7" s="11"/>
      <c r="M7" s="11"/>
      <c r="N7" s="11"/>
      <c r="O7" s="15"/>
      <c r="P7" s="1"/>
      <c r="Q7" s="1"/>
      <c r="R7" s="11"/>
      <c r="S7" s="11"/>
      <c r="T7" s="11"/>
      <c r="U7" s="16"/>
      <c r="V7" s="1"/>
      <c r="W7" s="11"/>
      <c r="X7" s="11"/>
    </row>
    <row r="8" spans="1:13" ht="18.75">
      <c r="A8" s="258" t="s">
        <v>39</v>
      </c>
      <c r="B8" s="258"/>
      <c r="C8" s="258"/>
      <c r="D8" s="258"/>
      <c r="E8" s="258"/>
      <c r="F8" s="258"/>
      <c r="G8" s="258"/>
      <c r="H8" s="258"/>
      <c r="I8" s="258"/>
      <c r="J8" s="258"/>
      <c r="K8" s="258"/>
      <c r="L8" s="258"/>
      <c r="M8" s="258"/>
    </row>
    <row r="9" spans="1:13" ht="7.5" customHeight="1">
      <c r="A9" s="233"/>
      <c r="B9" s="233"/>
      <c r="C9" s="234"/>
      <c r="D9" s="235"/>
      <c r="E9" s="234"/>
      <c r="F9" s="234"/>
      <c r="G9" s="234"/>
      <c r="H9" s="235"/>
      <c r="I9" s="234"/>
      <c r="J9" s="234"/>
      <c r="K9" s="234"/>
      <c r="L9" s="234"/>
      <c r="M9" s="233"/>
    </row>
    <row r="10" spans="1:13" ht="15" customHeight="1">
      <c r="A10" s="256" t="s">
        <v>0</v>
      </c>
      <c r="B10" s="256" t="s">
        <v>1</v>
      </c>
      <c r="C10" s="256" t="s">
        <v>2</v>
      </c>
      <c r="D10" s="256" t="s">
        <v>3</v>
      </c>
      <c r="E10" s="259" t="s">
        <v>4</v>
      </c>
      <c r="F10" s="259"/>
      <c r="G10" s="259"/>
      <c r="H10" s="256" t="s">
        <v>3</v>
      </c>
      <c r="I10" s="259" t="s">
        <v>4</v>
      </c>
      <c r="J10" s="259"/>
      <c r="K10" s="259"/>
      <c r="L10" s="256" t="s">
        <v>5</v>
      </c>
      <c r="M10" s="256" t="s">
        <v>6</v>
      </c>
    </row>
    <row r="11" spans="1:13" s="2" customFormat="1" ht="12" customHeight="1">
      <c r="A11" s="257"/>
      <c r="B11" s="257"/>
      <c r="C11" s="257"/>
      <c r="D11" s="257"/>
      <c r="E11" s="238" t="s">
        <v>16</v>
      </c>
      <c r="F11" s="238" t="s">
        <v>17</v>
      </c>
      <c r="G11" s="238" t="s">
        <v>18</v>
      </c>
      <c r="H11" s="257"/>
      <c r="I11" s="238" t="s">
        <v>19</v>
      </c>
      <c r="J11" s="238" t="s">
        <v>17</v>
      </c>
      <c r="K11" s="238" t="s">
        <v>18</v>
      </c>
      <c r="L11" s="257"/>
      <c r="M11" s="257"/>
    </row>
    <row r="12" ht="6.75" customHeight="1"/>
    <row r="13" spans="1:13" ht="15">
      <c r="A13" s="260" t="s">
        <v>26</v>
      </c>
      <c r="B13" s="3">
        <v>1</v>
      </c>
      <c r="C13" s="3">
        <v>1</v>
      </c>
      <c r="D13" s="4" t="s">
        <v>42</v>
      </c>
      <c r="E13" s="6">
        <v>8</v>
      </c>
      <c r="F13" s="6">
        <v>8</v>
      </c>
      <c r="G13" s="6"/>
      <c r="H13" s="4" t="s">
        <v>43</v>
      </c>
      <c r="I13" s="6">
        <v>0</v>
      </c>
      <c r="J13" s="6">
        <v>0</v>
      </c>
      <c r="K13" s="6"/>
      <c r="L13" s="26" t="s">
        <v>62</v>
      </c>
      <c r="M13" s="4" t="s">
        <v>42</v>
      </c>
    </row>
    <row r="14" spans="1:13" ht="15">
      <c r="A14" s="261"/>
      <c r="B14" s="3">
        <v>2</v>
      </c>
      <c r="C14" s="3">
        <v>2</v>
      </c>
      <c r="D14" s="4" t="s">
        <v>44</v>
      </c>
      <c r="E14" s="6">
        <v>3</v>
      </c>
      <c r="F14" s="6">
        <v>0</v>
      </c>
      <c r="G14" s="6"/>
      <c r="H14" s="4" t="s">
        <v>45</v>
      </c>
      <c r="I14" s="6">
        <v>8</v>
      </c>
      <c r="J14" s="6">
        <v>8</v>
      </c>
      <c r="K14" s="6"/>
      <c r="L14" s="26" t="s">
        <v>62</v>
      </c>
      <c r="M14" s="4" t="s">
        <v>45</v>
      </c>
    </row>
    <row r="15" spans="1:13" ht="15">
      <c r="A15" s="261"/>
      <c r="B15" s="3">
        <v>3</v>
      </c>
      <c r="C15" s="3">
        <v>2</v>
      </c>
      <c r="D15" s="4" t="s">
        <v>46</v>
      </c>
      <c r="E15" s="6">
        <v>5</v>
      </c>
      <c r="F15" s="6">
        <v>8</v>
      </c>
      <c r="G15" s="6">
        <v>3</v>
      </c>
      <c r="H15" s="4" t="s">
        <v>47</v>
      </c>
      <c r="I15" s="6">
        <v>8</v>
      </c>
      <c r="J15" s="6">
        <v>4</v>
      </c>
      <c r="K15" s="6">
        <v>8</v>
      </c>
      <c r="L15" s="27" t="s">
        <v>63</v>
      </c>
      <c r="M15" s="4" t="s">
        <v>47</v>
      </c>
    </row>
    <row r="16" spans="1:13" ht="15">
      <c r="A16" s="261"/>
      <c r="B16" s="3">
        <v>4</v>
      </c>
      <c r="C16" s="3">
        <v>2</v>
      </c>
      <c r="D16" s="4" t="s">
        <v>48</v>
      </c>
      <c r="E16" s="6">
        <v>3</v>
      </c>
      <c r="F16" s="6">
        <v>8</v>
      </c>
      <c r="G16" s="6">
        <v>8</v>
      </c>
      <c r="H16" s="4" t="s">
        <v>49</v>
      </c>
      <c r="I16" s="6">
        <v>8</v>
      </c>
      <c r="J16" s="6">
        <v>5</v>
      </c>
      <c r="K16" s="6">
        <v>4</v>
      </c>
      <c r="L16" s="27" t="s">
        <v>63</v>
      </c>
      <c r="M16" s="4" t="s">
        <v>48</v>
      </c>
    </row>
    <row r="17" spans="1:13" ht="15">
      <c r="A17" s="261"/>
      <c r="B17" s="3">
        <v>5</v>
      </c>
      <c r="C17" s="3">
        <v>2</v>
      </c>
      <c r="D17" s="4" t="s">
        <v>50</v>
      </c>
      <c r="E17" s="6">
        <v>0</v>
      </c>
      <c r="F17" s="6">
        <v>0</v>
      </c>
      <c r="G17" s="6"/>
      <c r="H17" s="4" t="s">
        <v>51</v>
      </c>
      <c r="I17" s="6">
        <v>8</v>
      </c>
      <c r="J17" s="6">
        <v>8</v>
      </c>
      <c r="K17" s="6"/>
      <c r="L17" s="26" t="s">
        <v>62</v>
      </c>
      <c r="M17" s="4" t="s">
        <v>51</v>
      </c>
    </row>
    <row r="18" spans="1:13" ht="15">
      <c r="A18" s="261"/>
      <c r="B18" s="3">
        <v>6</v>
      </c>
      <c r="C18" s="3">
        <v>2</v>
      </c>
      <c r="D18" s="4" t="s">
        <v>52</v>
      </c>
      <c r="E18" s="6">
        <v>8</v>
      </c>
      <c r="F18" s="6">
        <v>6</v>
      </c>
      <c r="G18" s="6">
        <v>9</v>
      </c>
      <c r="H18" s="4" t="s">
        <v>53</v>
      </c>
      <c r="I18" s="6">
        <v>3</v>
      </c>
      <c r="J18" s="6">
        <v>8</v>
      </c>
      <c r="K18" s="6">
        <v>8</v>
      </c>
      <c r="L18" s="27" t="s">
        <v>63</v>
      </c>
      <c r="M18" s="4" t="s">
        <v>52</v>
      </c>
    </row>
    <row r="19" spans="1:13" ht="15">
      <c r="A19" s="261"/>
      <c r="B19" s="3">
        <v>7</v>
      </c>
      <c r="C19" s="3">
        <v>2</v>
      </c>
      <c r="D19" s="4" t="s">
        <v>54</v>
      </c>
      <c r="E19" s="6">
        <v>5</v>
      </c>
      <c r="F19" s="6">
        <v>3</v>
      </c>
      <c r="G19" s="6"/>
      <c r="H19" s="4" t="s">
        <v>55</v>
      </c>
      <c r="I19" s="6">
        <v>8</v>
      </c>
      <c r="J19" s="6">
        <v>8</v>
      </c>
      <c r="K19" s="6"/>
      <c r="L19" s="26" t="s">
        <v>62</v>
      </c>
      <c r="M19" s="4" t="s">
        <v>55</v>
      </c>
    </row>
    <row r="20" spans="1:13" ht="15">
      <c r="A20" s="262"/>
      <c r="B20" s="3">
        <v>8</v>
      </c>
      <c r="C20" s="3">
        <v>2</v>
      </c>
      <c r="D20" s="4" t="s">
        <v>56</v>
      </c>
      <c r="E20" s="6">
        <v>8</v>
      </c>
      <c r="F20" s="6">
        <v>8</v>
      </c>
      <c r="G20" s="6"/>
      <c r="H20" s="4" t="s">
        <v>59</v>
      </c>
      <c r="I20" s="6">
        <v>5</v>
      </c>
      <c r="J20" s="6">
        <v>5</v>
      </c>
      <c r="K20" s="6"/>
      <c r="L20" s="26" t="s">
        <v>62</v>
      </c>
      <c r="M20" s="4" t="s">
        <v>56</v>
      </c>
    </row>
    <row r="21" spans="1:13" ht="15">
      <c r="A21" s="263" t="s">
        <v>25</v>
      </c>
      <c r="B21" s="3">
        <v>9</v>
      </c>
      <c r="C21" s="3">
        <v>2</v>
      </c>
      <c r="D21" s="4" t="s">
        <v>57</v>
      </c>
      <c r="E21" s="6">
        <v>8</v>
      </c>
      <c r="F21" s="6">
        <v>3</v>
      </c>
      <c r="G21" s="6">
        <v>0</v>
      </c>
      <c r="H21" s="4" t="s">
        <v>58</v>
      </c>
      <c r="I21" s="6">
        <v>1</v>
      </c>
      <c r="J21" s="6">
        <v>8</v>
      </c>
      <c r="K21" s="6">
        <v>8</v>
      </c>
      <c r="L21" s="27" t="s">
        <v>63</v>
      </c>
      <c r="M21" s="4" t="s">
        <v>58</v>
      </c>
    </row>
    <row r="22" spans="1:13" ht="15">
      <c r="A22" s="262"/>
      <c r="B22" s="3">
        <v>10</v>
      </c>
      <c r="C22" s="3" t="s">
        <v>7</v>
      </c>
      <c r="D22" s="4" t="s">
        <v>45</v>
      </c>
      <c r="E22" s="6">
        <v>5</v>
      </c>
      <c r="F22" s="6">
        <v>8</v>
      </c>
      <c r="G22" s="6">
        <v>8</v>
      </c>
      <c r="H22" s="4" t="s">
        <v>60</v>
      </c>
      <c r="I22" s="6">
        <v>8</v>
      </c>
      <c r="J22" s="6">
        <v>1</v>
      </c>
      <c r="K22" s="6">
        <v>0</v>
      </c>
      <c r="L22" s="27" t="s">
        <v>63</v>
      </c>
      <c r="M22" s="4" t="s">
        <v>45</v>
      </c>
    </row>
    <row r="23" spans="1:13" ht="15">
      <c r="A23" s="260" t="s">
        <v>27</v>
      </c>
      <c r="B23" s="3">
        <v>11</v>
      </c>
      <c r="C23" s="3" t="s">
        <v>7</v>
      </c>
      <c r="D23" s="4" t="s">
        <v>61</v>
      </c>
      <c r="E23" s="6">
        <v>8</v>
      </c>
      <c r="F23" s="6">
        <v>8</v>
      </c>
      <c r="G23" s="6"/>
      <c r="H23" s="4" t="s">
        <v>51</v>
      </c>
      <c r="I23" s="6">
        <v>3</v>
      </c>
      <c r="J23" s="6">
        <v>1</v>
      </c>
      <c r="K23" s="6"/>
      <c r="L23" s="26" t="s">
        <v>62</v>
      </c>
      <c r="M23" s="4" t="s">
        <v>61</v>
      </c>
    </row>
    <row r="24" spans="1:13" ht="15">
      <c r="A24" s="261"/>
      <c r="B24" s="3">
        <v>12</v>
      </c>
      <c r="C24" s="3" t="s">
        <v>7</v>
      </c>
      <c r="D24" s="4" t="s">
        <v>52</v>
      </c>
      <c r="E24" s="6">
        <v>1</v>
      </c>
      <c r="F24" s="6">
        <v>3</v>
      </c>
      <c r="G24" s="6"/>
      <c r="H24" s="4" t="s">
        <v>56</v>
      </c>
      <c r="I24" s="6">
        <v>8</v>
      </c>
      <c r="J24" s="6">
        <v>8</v>
      </c>
      <c r="K24" s="6"/>
      <c r="L24" s="26" t="s">
        <v>62</v>
      </c>
      <c r="M24" s="4" t="s">
        <v>56</v>
      </c>
    </row>
    <row r="25" spans="1:13" ht="15">
      <c r="A25" s="261"/>
      <c r="B25" s="3">
        <v>13</v>
      </c>
      <c r="C25" s="3" t="s">
        <v>7</v>
      </c>
      <c r="D25" s="4" t="s">
        <v>55</v>
      </c>
      <c r="E25" s="6">
        <v>2</v>
      </c>
      <c r="F25" s="6">
        <v>4</v>
      </c>
      <c r="G25" s="6"/>
      <c r="H25" s="4" t="s">
        <v>58</v>
      </c>
      <c r="I25" s="6">
        <v>8</v>
      </c>
      <c r="J25" s="6">
        <v>8</v>
      </c>
      <c r="K25" s="6"/>
      <c r="L25" s="26" t="s">
        <v>62</v>
      </c>
      <c r="M25" s="4" t="s">
        <v>58</v>
      </c>
    </row>
    <row r="26" spans="1:13" ht="15">
      <c r="A26" s="261"/>
      <c r="B26" s="3">
        <v>14</v>
      </c>
      <c r="C26" s="3" t="s">
        <v>8</v>
      </c>
      <c r="D26" s="4" t="s">
        <v>45</v>
      </c>
      <c r="E26" s="6">
        <v>8</v>
      </c>
      <c r="F26" s="6">
        <v>8</v>
      </c>
      <c r="G26" s="6"/>
      <c r="H26" s="4" t="s">
        <v>56</v>
      </c>
      <c r="I26" s="6"/>
      <c r="J26" s="6"/>
      <c r="K26" s="6"/>
      <c r="L26" s="26" t="s">
        <v>62</v>
      </c>
      <c r="M26" s="4" t="s">
        <v>45</v>
      </c>
    </row>
    <row r="27" spans="1:13" ht="15">
      <c r="A27" s="261"/>
      <c r="B27" s="3">
        <v>15</v>
      </c>
      <c r="C27" s="3" t="s">
        <v>8</v>
      </c>
      <c r="D27" s="4" t="s">
        <v>61</v>
      </c>
      <c r="E27" s="6"/>
      <c r="F27" s="6"/>
      <c r="G27" s="6"/>
      <c r="H27" s="4" t="s">
        <v>58</v>
      </c>
      <c r="I27" s="6"/>
      <c r="J27" s="6"/>
      <c r="K27" s="6"/>
      <c r="L27" s="27" t="s">
        <v>63</v>
      </c>
      <c r="M27" s="4" t="s">
        <v>58</v>
      </c>
    </row>
    <row r="28" spans="1:13" ht="15">
      <c r="A28" s="262"/>
      <c r="B28" s="3">
        <v>16</v>
      </c>
      <c r="C28" s="3" t="s">
        <v>9</v>
      </c>
      <c r="D28" s="4" t="s">
        <v>45</v>
      </c>
      <c r="E28" s="6">
        <v>8</v>
      </c>
      <c r="F28" s="6">
        <v>8</v>
      </c>
      <c r="G28" s="6"/>
      <c r="H28" s="4" t="s">
        <v>58</v>
      </c>
      <c r="I28" s="6">
        <v>3</v>
      </c>
      <c r="J28" s="6">
        <v>1</v>
      </c>
      <c r="K28" s="6"/>
      <c r="L28" s="26" t="s">
        <v>62</v>
      </c>
      <c r="M28" s="230" t="s">
        <v>45</v>
      </c>
    </row>
    <row r="29" spans="12:13" ht="15">
      <c r="L29" s="8"/>
      <c r="M29" s="9"/>
    </row>
    <row r="30" spans="2:13" ht="15">
      <c r="B30" s="249" t="s">
        <v>10</v>
      </c>
      <c r="C30" s="250"/>
      <c r="D30" s="251"/>
      <c r="E30" s="19"/>
      <c r="F30" s="19"/>
      <c r="G30" s="19"/>
      <c r="I30" s="252"/>
      <c r="J30" s="252"/>
      <c r="K30" s="252"/>
      <c r="L30" s="252"/>
      <c r="M30" s="9"/>
    </row>
    <row r="31" spans="2:13" ht="15">
      <c r="B31" s="231" t="s">
        <v>11</v>
      </c>
      <c r="C31" s="232" t="s">
        <v>12</v>
      </c>
      <c r="D31" s="230" t="s">
        <v>238</v>
      </c>
      <c r="F31" s="252"/>
      <c r="G31" s="252"/>
      <c r="J31" s="252"/>
      <c r="K31" s="252"/>
      <c r="M31" s="9"/>
    </row>
    <row r="32" spans="2:13" ht="15">
      <c r="B32" s="231" t="s">
        <v>13</v>
      </c>
      <c r="C32" s="232">
        <v>14</v>
      </c>
      <c r="D32" s="230" t="s">
        <v>45</v>
      </c>
      <c r="E32" s="19"/>
      <c r="L32" s="8"/>
      <c r="M32" s="9"/>
    </row>
    <row r="33" spans="2:13" ht="15">
      <c r="B33" s="231" t="s">
        <v>14</v>
      </c>
      <c r="C33" s="232">
        <v>6</v>
      </c>
      <c r="D33" s="230" t="s">
        <v>58</v>
      </c>
      <c r="E33" s="19"/>
      <c r="L33" s="8"/>
      <c r="M33" s="9"/>
    </row>
    <row r="34" spans="2:13" ht="15">
      <c r="B34" s="231" t="s">
        <v>15</v>
      </c>
      <c r="C34" s="232">
        <v>2</v>
      </c>
      <c r="D34" s="230" t="s">
        <v>61</v>
      </c>
      <c r="M34" s="9"/>
    </row>
    <row r="35" spans="2:13" ht="15">
      <c r="B35" s="231" t="s">
        <v>15</v>
      </c>
      <c r="C35" s="232">
        <v>2</v>
      </c>
      <c r="D35" s="230" t="s">
        <v>56</v>
      </c>
      <c r="M35" s="9"/>
    </row>
    <row r="36" ht="15">
      <c r="M36" s="9"/>
    </row>
    <row r="37" ht="15">
      <c r="M37" s="9"/>
    </row>
    <row r="38" spans="12:13" ht="15">
      <c r="L38" s="8"/>
      <c r="M38" s="9"/>
    </row>
    <row r="39" spans="12:13" ht="15">
      <c r="L39" s="8"/>
      <c r="M39" s="9"/>
    </row>
    <row r="40" spans="12:13" ht="15">
      <c r="L40" s="8"/>
      <c r="M40" s="9"/>
    </row>
    <row r="41" spans="12:13" ht="15">
      <c r="L41" s="8"/>
      <c r="M41" s="9"/>
    </row>
    <row r="42" spans="12:13" ht="15">
      <c r="L42" s="8"/>
      <c r="M42" s="9"/>
    </row>
  </sheetData>
  <sheetProtection password="F8E7" sheet="1" objects="1" scenarios="1" selectLockedCells="1" selectUnlockedCells="1"/>
  <mergeCells count="22">
    <mergeCell ref="A13:A20"/>
    <mergeCell ref="A23:A28"/>
    <mergeCell ref="A21:A22"/>
    <mergeCell ref="E10:G10"/>
    <mergeCell ref="A6:M6"/>
    <mergeCell ref="L10:L11"/>
    <mergeCell ref="M10:M11"/>
    <mergeCell ref="A8:M8"/>
    <mergeCell ref="I10:K10"/>
    <mergeCell ref="A10:A11"/>
    <mergeCell ref="B10:B11"/>
    <mergeCell ref="C10:C11"/>
    <mergeCell ref="D10:D11"/>
    <mergeCell ref="H10:H11"/>
    <mergeCell ref="A1:M1"/>
    <mergeCell ref="A2:M2"/>
    <mergeCell ref="A3:M3"/>
    <mergeCell ref="A5:M5"/>
    <mergeCell ref="B30:D30"/>
    <mergeCell ref="I30:L30"/>
    <mergeCell ref="F31:G31"/>
    <mergeCell ref="J31:K31"/>
  </mergeCells>
  <printOptions horizontalCentered="1" verticalCentered="1"/>
  <pageMargins left="0.38" right="0" top="0" bottom="0" header="0.3" footer="0.3"/>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V60"/>
  <sheetViews>
    <sheetView zoomScalePageLayoutView="0" workbookViewId="0" topLeftCell="A1">
      <selection activeCell="E15" sqref="E15"/>
    </sheetView>
  </sheetViews>
  <sheetFormatPr defaultColWidth="9.140625" defaultRowHeight="15"/>
  <cols>
    <col min="1" max="1" width="10.140625" style="0" customWidth="1"/>
    <col min="2" max="3" width="9.7109375" style="0" customWidth="1"/>
    <col min="4" max="4" width="9.140625" style="1" customWidth="1"/>
    <col min="5" max="5" width="22.28125" style="1" customWidth="1"/>
    <col min="6" max="6" width="16.00390625" style="5" customWidth="1"/>
    <col min="7" max="7" width="7.421875" style="1" customWidth="1"/>
    <col min="8" max="8" width="22.28125" style="1" customWidth="1"/>
    <col min="9" max="9" width="18.7109375" style="5" customWidth="1"/>
    <col min="10" max="10" width="7.140625" style="1" customWidth="1"/>
    <col min="11" max="11" width="15.8515625" style="0" bestFit="1" customWidth="1"/>
  </cols>
  <sheetData>
    <row r="1" spans="1:22" ht="20.25" customHeight="1">
      <c r="A1" s="253" t="s">
        <v>20</v>
      </c>
      <c r="B1" s="253"/>
      <c r="C1" s="253"/>
      <c r="D1" s="253"/>
      <c r="E1" s="253"/>
      <c r="F1" s="253"/>
      <c r="G1" s="253"/>
      <c r="H1" s="253"/>
      <c r="I1" s="253"/>
      <c r="J1" s="253"/>
      <c r="K1" s="253"/>
      <c r="L1" s="11"/>
      <c r="M1" s="15"/>
      <c r="N1" s="1"/>
      <c r="O1" s="1"/>
      <c r="P1" s="11"/>
      <c r="Q1" s="11"/>
      <c r="R1" s="11"/>
      <c r="S1" s="16"/>
      <c r="T1" s="1"/>
      <c r="U1" s="11"/>
      <c r="V1" s="11"/>
    </row>
    <row r="2" spans="1:22" ht="15.75" customHeight="1">
      <c r="A2" s="254" t="s">
        <v>21</v>
      </c>
      <c r="B2" s="254"/>
      <c r="C2" s="254"/>
      <c r="D2" s="254"/>
      <c r="E2" s="254"/>
      <c r="F2" s="254"/>
      <c r="G2" s="254"/>
      <c r="H2" s="254"/>
      <c r="I2" s="254"/>
      <c r="J2" s="254"/>
      <c r="K2" s="254"/>
      <c r="L2" s="11"/>
      <c r="M2" s="15"/>
      <c r="N2" s="1"/>
      <c r="O2" s="1"/>
      <c r="P2" s="11"/>
      <c r="Q2" s="11"/>
      <c r="R2" s="11"/>
      <c r="S2" s="16"/>
      <c r="T2" s="1"/>
      <c r="U2" s="11"/>
      <c r="V2" s="11"/>
    </row>
    <row r="3" spans="1:22" ht="15.75" customHeight="1">
      <c r="A3" s="254" t="s">
        <v>22</v>
      </c>
      <c r="B3" s="254"/>
      <c r="C3" s="254"/>
      <c r="D3" s="254"/>
      <c r="E3" s="254"/>
      <c r="F3" s="254"/>
      <c r="G3" s="254"/>
      <c r="H3" s="254"/>
      <c r="I3" s="254"/>
      <c r="J3" s="254"/>
      <c r="K3" s="254"/>
      <c r="L3" s="11"/>
      <c r="M3" s="15"/>
      <c r="N3" s="1"/>
      <c r="O3" s="1"/>
      <c r="P3" s="11"/>
      <c r="Q3" s="11"/>
      <c r="R3" s="11"/>
      <c r="S3" s="16"/>
      <c r="T3" s="1"/>
      <c r="U3" s="11"/>
      <c r="V3" s="11"/>
    </row>
    <row r="4" spans="1:22" ht="8.25" customHeight="1">
      <c r="A4" s="14"/>
      <c r="B4" s="11"/>
      <c r="C4" s="11"/>
      <c r="D4" s="10"/>
      <c r="E4" s="10"/>
      <c r="F4" s="12"/>
      <c r="G4" s="14"/>
      <c r="H4" s="14"/>
      <c r="I4" s="11"/>
      <c r="J4" s="14"/>
      <c r="K4" s="14"/>
      <c r="L4" s="11"/>
      <c r="M4" s="15"/>
      <c r="N4" s="1"/>
      <c r="O4" s="1"/>
      <c r="P4" s="11"/>
      <c r="Q4" s="11"/>
      <c r="R4" s="11"/>
      <c r="S4" s="16"/>
      <c r="T4" s="1"/>
      <c r="U4" s="11"/>
      <c r="V4" s="11"/>
    </row>
    <row r="5" spans="1:22" ht="15">
      <c r="A5" s="255" t="s">
        <v>23</v>
      </c>
      <c r="B5" s="255"/>
      <c r="C5" s="255"/>
      <c r="D5" s="255"/>
      <c r="E5" s="255"/>
      <c r="F5" s="255"/>
      <c r="G5" s="255"/>
      <c r="H5" s="255"/>
      <c r="I5" s="255"/>
      <c r="J5" s="255"/>
      <c r="K5" s="255"/>
      <c r="L5" s="11"/>
      <c r="M5" s="15"/>
      <c r="N5" s="1"/>
      <c r="O5" s="1"/>
      <c r="P5" s="11"/>
      <c r="Q5" s="11"/>
      <c r="R5" s="11"/>
      <c r="S5" s="16"/>
      <c r="T5" s="1"/>
      <c r="U5" s="11"/>
      <c r="V5" s="11"/>
    </row>
    <row r="6" spans="1:22" ht="15.75" customHeight="1">
      <c r="A6" s="254" t="s">
        <v>24</v>
      </c>
      <c r="B6" s="254"/>
      <c r="C6" s="254"/>
      <c r="D6" s="254"/>
      <c r="E6" s="254"/>
      <c r="F6" s="254"/>
      <c r="G6" s="254"/>
      <c r="H6" s="254"/>
      <c r="I6" s="254"/>
      <c r="J6" s="254"/>
      <c r="K6" s="254"/>
      <c r="L6" s="11"/>
      <c r="M6" s="15"/>
      <c r="N6" s="1"/>
      <c r="O6" s="1"/>
      <c r="P6" s="11"/>
      <c r="Q6" s="11"/>
      <c r="R6" s="11"/>
      <c r="S6" s="16"/>
      <c r="T6" s="1"/>
      <c r="U6" s="11"/>
      <c r="V6" s="11"/>
    </row>
    <row r="7" spans="1:22" ht="7.5" customHeight="1">
      <c r="A7" s="14"/>
      <c r="B7" s="11"/>
      <c r="C7" s="11"/>
      <c r="D7" s="17"/>
      <c r="E7" s="17"/>
      <c r="F7" s="18"/>
      <c r="G7" s="17"/>
      <c r="H7" s="17"/>
      <c r="I7" s="11"/>
      <c r="J7" s="14"/>
      <c r="K7" s="11"/>
      <c r="L7" s="11"/>
      <c r="M7" s="15"/>
      <c r="N7" s="1"/>
      <c r="O7" s="1"/>
      <c r="P7" s="11"/>
      <c r="Q7" s="11"/>
      <c r="R7" s="11"/>
      <c r="S7" s="16"/>
      <c r="T7" s="1"/>
      <c r="U7" s="11"/>
      <c r="V7" s="11"/>
    </row>
    <row r="8" spans="1:11" ht="18.75">
      <c r="A8" s="258" t="s">
        <v>40</v>
      </c>
      <c r="B8" s="258"/>
      <c r="C8" s="258"/>
      <c r="D8" s="258"/>
      <c r="E8" s="258"/>
      <c r="F8" s="258"/>
      <c r="G8" s="258"/>
      <c r="H8" s="258"/>
      <c r="I8" s="258"/>
      <c r="J8" s="258"/>
      <c r="K8" s="258"/>
    </row>
    <row r="9" spans="1:11" ht="7.5" customHeight="1">
      <c r="A9" s="233"/>
      <c r="B9" s="233"/>
      <c r="C9" s="233"/>
      <c r="D9" s="234"/>
      <c r="E9" s="234"/>
      <c r="F9" s="235"/>
      <c r="G9" s="234"/>
      <c r="H9" s="234"/>
      <c r="I9" s="235"/>
      <c r="J9" s="234"/>
      <c r="K9" s="233"/>
    </row>
    <row r="10" spans="1:11" ht="15" customHeight="1">
      <c r="A10" s="256" t="s">
        <v>0</v>
      </c>
      <c r="B10" s="256" t="s">
        <v>28</v>
      </c>
      <c r="C10" s="256" t="s">
        <v>2</v>
      </c>
      <c r="D10" s="224" t="s">
        <v>32</v>
      </c>
      <c r="E10" s="224" t="s">
        <v>204</v>
      </c>
      <c r="F10" s="256" t="s">
        <v>3</v>
      </c>
      <c r="G10" s="224" t="s">
        <v>4</v>
      </c>
      <c r="H10" s="224" t="s">
        <v>204</v>
      </c>
      <c r="I10" s="256" t="s">
        <v>3</v>
      </c>
      <c r="J10" s="224" t="s">
        <v>4</v>
      </c>
      <c r="K10" s="256" t="s">
        <v>6</v>
      </c>
    </row>
    <row r="11" spans="1:11" s="2" customFormat="1" ht="12" customHeight="1">
      <c r="A11" s="257"/>
      <c r="B11" s="257"/>
      <c r="C11" s="257"/>
      <c r="D11" s="225"/>
      <c r="E11" s="225"/>
      <c r="F11" s="257"/>
      <c r="G11" s="225"/>
      <c r="H11" s="225"/>
      <c r="I11" s="257"/>
      <c r="J11" s="225"/>
      <c r="K11" s="257"/>
    </row>
    <row r="12" ht="6.75" customHeight="1"/>
    <row r="13" spans="1:11" ht="15">
      <c r="A13" s="266" t="s">
        <v>29</v>
      </c>
      <c r="B13" s="3">
        <v>1</v>
      </c>
      <c r="C13" s="3">
        <v>1</v>
      </c>
      <c r="D13" s="3" t="s">
        <v>33</v>
      </c>
      <c r="E13" s="3" t="s">
        <v>256</v>
      </c>
      <c r="F13" s="4" t="s">
        <v>239</v>
      </c>
      <c r="G13" s="245"/>
      <c r="H13" s="6" t="s">
        <v>285</v>
      </c>
      <c r="I13" s="4" t="s">
        <v>241</v>
      </c>
      <c r="J13" s="245" t="s">
        <v>290</v>
      </c>
      <c r="K13" s="4" t="s">
        <v>241</v>
      </c>
    </row>
    <row r="14" spans="1:11" ht="15">
      <c r="A14" s="237"/>
      <c r="B14" s="3">
        <v>2</v>
      </c>
      <c r="C14" s="3">
        <v>1</v>
      </c>
      <c r="D14" s="3" t="s">
        <v>34</v>
      </c>
      <c r="E14" s="3" t="s">
        <v>261</v>
      </c>
      <c r="F14" s="4" t="s">
        <v>240</v>
      </c>
      <c r="G14" s="245" t="s">
        <v>290</v>
      </c>
      <c r="H14" s="6" t="s">
        <v>256</v>
      </c>
      <c r="I14" s="4" t="s">
        <v>241</v>
      </c>
      <c r="J14" s="245"/>
      <c r="K14" s="4" t="s">
        <v>240</v>
      </c>
    </row>
    <row r="15" spans="1:11" ht="15">
      <c r="A15" s="237"/>
      <c r="B15" s="3">
        <v>3</v>
      </c>
      <c r="C15" s="3">
        <v>2</v>
      </c>
      <c r="D15" s="3" t="s">
        <v>33</v>
      </c>
      <c r="E15" s="213" t="s">
        <v>286</v>
      </c>
      <c r="F15" s="4" t="s">
        <v>61</v>
      </c>
      <c r="G15" s="245">
        <v>8</v>
      </c>
      <c r="H15" s="1" t="s">
        <v>270</v>
      </c>
      <c r="I15" s="4" t="s">
        <v>242</v>
      </c>
      <c r="J15" s="245">
        <v>2</v>
      </c>
      <c r="K15" s="4"/>
    </row>
    <row r="16" spans="1:11" ht="15">
      <c r="A16" s="237"/>
      <c r="B16" s="3">
        <v>4</v>
      </c>
      <c r="C16" s="3">
        <v>2</v>
      </c>
      <c r="D16" s="3" t="s">
        <v>34</v>
      </c>
      <c r="E16" s="213" t="s">
        <v>287</v>
      </c>
      <c r="F16" s="4" t="s">
        <v>61</v>
      </c>
      <c r="G16" s="245">
        <v>8</v>
      </c>
      <c r="H16" s="212" t="s">
        <v>267</v>
      </c>
      <c r="I16" s="4" t="s">
        <v>243</v>
      </c>
      <c r="J16" s="245">
        <v>4</v>
      </c>
      <c r="K16" s="4"/>
    </row>
    <row r="17" spans="1:11" ht="15">
      <c r="A17" s="237"/>
      <c r="B17" s="3">
        <v>5</v>
      </c>
      <c r="C17" s="3">
        <v>2</v>
      </c>
      <c r="D17" s="3" t="s">
        <v>33</v>
      </c>
      <c r="E17" s="214" t="s">
        <v>263</v>
      </c>
      <c r="F17" s="4" t="s">
        <v>244</v>
      </c>
      <c r="G17" s="245">
        <v>8</v>
      </c>
      <c r="H17" s="211" t="s">
        <v>257</v>
      </c>
      <c r="I17" s="4" t="s">
        <v>245</v>
      </c>
      <c r="J17" s="245">
        <v>5</v>
      </c>
      <c r="K17" s="4"/>
    </row>
    <row r="18" spans="1:11" ht="15">
      <c r="A18" s="237"/>
      <c r="B18" s="3">
        <v>6</v>
      </c>
      <c r="C18" s="3">
        <v>2</v>
      </c>
      <c r="D18" s="3" t="s">
        <v>34</v>
      </c>
      <c r="E18" s="1" t="s">
        <v>274</v>
      </c>
      <c r="F18" s="4" t="s">
        <v>53</v>
      </c>
      <c r="G18" s="245">
        <v>8</v>
      </c>
      <c r="H18" s="6" t="s">
        <v>273</v>
      </c>
      <c r="I18" s="4" t="s">
        <v>55</v>
      </c>
      <c r="J18" s="245">
        <v>1</v>
      </c>
      <c r="K18" s="4"/>
    </row>
    <row r="19" spans="1:11" ht="15">
      <c r="A19" s="237"/>
      <c r="B19" s="3">
        <v>7</v>
      </c>
      <c r="C19" s="3">
        <v>2</v>
      </c>
      <c r="D19" s="3" t="s">
        <v>33</v>
      </c>
      <c r="E19" s="214" t="s">
        <v>259</v>
      </c>
      <c r="F19" s="4" t="s">
        <v>210</v>
      </c>
      <c r="G19" s="245">
        <v>1</v>
      </c>
      <c r="H19" s="211" t="s">
        <v>268</v>
      </c>
      <c r="I19" s="4" t="s">
        <v>216</v>
      </c>
      <c r="J19" s="245">
        <v>8</v>
      </c>
      <c r="K19" s="4"/>
    </row>
    <row r="20" spans="1:11" ht="15">
      <c r="A20" s="237"/>
      <c r="B20" s="3">
        <v>8</v>
      </c>
      <c r="C20" s="3">
        <v>2</v>
      </c>
      <c r="D20" s="3" t="s">
        <v>34</v>
      </c>
      <c r="E20" s="3" t="s">
        <v>260</v>
      </c>
      <c r="F20" s="4" t="s">
        <v>210</v>
      </c>
      <c r="G20" s="245">
        <v>4</v>
      </c>
      <c r="H20" s="6" t="s">
        <v>288</v>
      </c>
      <c r="I20" s="4" t="s">
        <v>246</v>
      </c>
      <c r="J20" s="245">
        <v>8</v>
      </c>
      <c r="K20" s="4"/>
    </row>
    <row r="21" spans="1:11" ht="15">
      <c r="A21" s="237"/>
      <c r="B21" s="3">
        <v>9</v>
      </c>
      <c r="C21" s="3">
        <v>2</v>
      </c>
      <c r="D21" s="3" t="s">
        <v>33</v>
      </c>
      <c r="E21" s="3" t="s">
        <v>276</v>
      </c>
      <c r="F21" s="4" t="s">
        <v>56</v>
      </c>
      <c r="G21" s="245">
        <v>1</v>
      </c>
      <c r="H21" s="6" t="s">
        <v>280</v>
      </c>
      <c r="I21" s="4" t="s">
        <v>219</v>
      </c>
      <c r="J21" s="245">
        <v>8</v>
      </c>
      <c r="K21" s="4"/>
    </row>
    <row r="22" spans="1:11" ht="15">
      <c r="A22" s="237"/>
      <c r="B22" s="3">
        <v>10</v>
      </c>
      <c r="C22" s="3">
        <v>2</v>
      </c>
      <c r="D22" s="3" t="s">
        <v>34</v>
      </c>
      <c r="E22" s="3" t="s">
        <v>277</v>
      </c>
      <c r="F22" s="4" t="s">
        <v>56</v>
      </c>
      <c r="G22" s="245">
        <v>8</v>
      </c>
      <c r="H22" s="211" t="s">
        <v>265</v>
      </c>
      <c r="I22" s="4" t="s">
        <v>247</v>
      </c>
      <c r="J22" s="245">
        <v>4</v>
      </c>
      <c r="K22" s="4"/>
    </row>
    <row r="23" spans="1:11" ht="15">
      <c r="A23" s="237"/>
      <c r="B23" s="3">
        <v>11</v>
      </c>
      <c r="C23" s="3">
        <v>2</v>
      </c>
      <c r="D23" s="3" t="s">
        <v>33</v>
      </c>
      <c r="E23" s="214" t="s">
        <v>264</v>
      </c>
      <c r="F23" s="4" t="s">
        <v>247</v>
      </c>
      <c r="G23" s="245">
        <v>8</v>
      </c>
      <c r="H23" s="6" t="s">
        <v>262</v>
      </c>
      <c r="I23" s="4" t="s">
        <v>240</v>
      </c>
      <c r="J23" s="245">
        <v>1</v>
      </c>
      <c r="K23" s="4"/>
    </row>
    <row r="24" spans="1:11" ht="15">
      <c r="A24" s="237"/>
      <c r="B24" s="3">
        <v>12</v>
      </c>
      <c r="C24" s="3">
        <v>2</v>
      </c>
      <c r="D24" s="3" t="s">
        <v>34</v>
      </c>
      <c r="E24" s="213" t="s">
        <v>281</v>
      </c>
      <c r="F24" s="4" t="s">
        <v>219</v>
      </c>
      <c r="G24" s="245">
        <v>5</v>
      </c>
      <c r="H24" s="6" t="s">
        <v>279</v>
      </c>
      <c r="I24" s="4" t="s">
        <v>248</v>
      </c>
      <c r="J24" s="245">
        <v>8</v>
      </c>
      <c r="K24" s="4"/>
    </row>
    <row r="25" spans="1:11" ht="15">
      <c r="A25" s="237"/>
      <c r="B25" s="3">
        <v>13</v>
      </c>
      <c r="C25" s="3">
        <v>2</v>
      </c>
      <c r="D25" s="3" t="s">
        <v>33</v>
      </c>
      <c r="E25" s="3" t="s">
        <v>278</v>
      </c>
      <c r="F25" s="4" t="s">
        <v>248</v>
      </c>
      <c r="G25" s="245">
        <v>8</v>
      </c>
      <c r="H25" s="6" t="s">
        <v>266</v>
      </c>
      <c r="I25" s="4" t="s">
        <v>243</v>
      </c>
      <c r="J25" s="245">
        <v>1</v>
      </c>
      <c r="K25" s="4"/>
    </row>
    <row r="26" spans="1:11" ht="15">
      <c r="A26" s="237"/>
      <c r="B26" s="3">
        <v>14</v>
      </c>
      <c r="C26" s="3">
        <v>2</v>
      </c>
      <c r="D26" s="3" t="s">
        <v>34</v>
      </c>
      <c r="E26" s="3" t="s">
        <v>283</v>
      </c>
      <c r="F26" s="4" t="s">
        <v>249</v>
      </c>
      <c r="G26" s="245">
        <v>1</v>
      </c>
      <c r="H26" s="6" t="s">
        <v>269</v>
      </c>
      <c r="I26" s="4" t="s">
        <v>216</v>
      </c>
      <c r="J26" s="245">
        <v>8</v>
      </c>
      <c r="K26" s="4"/>
    </row>
    <row r="27" spans="1:11" ht="15">
      <c r="A27" s="226"/>
      <c r="B27" s="3">
        <v>15</v>
      </c>
      <c r="C27" s="3">
        <v>2</v>
      </c>
      <c r="D27" s="3" t="s">
        <v>33</v>
      </c>
      <c r="E27" s="3" t="s">
        <v>272</v>
      </c>
      <c r="F27" s="4" t="s">
        <v>55</v>
      </c>
      <c r="G27" s="245">
        <v>3</v>
      </c>
      <c r="H27" s="6" t="s">
        <v>282</v>
      </c>
      <c r="I27" s="4" t="s">
        <v>250</v>
      </c>
      <c r="J27" s="245">
        <v>8</v>
      </c>
      <c r="K27" s="4"/>
    </row>
    <row r="28" spans="1:11" ht="15">
      <c r="A28" s="264" t="s">
        <v>30</v>
      </c>
      <c r="B28" s="3">
        <v>16</v>
      </c>
      <c r="C28" s="3">
        <v>2</v>
      </c>
      <c r="D28" s="3" t="s">
        <v>34</v>
      </c>
      <c r="E28" s="214" t="s">
        <v>289</v>
      </c>
      <c r="F28" s="4" t="s">
        <v>244</v>
      </c>
      <c r="G28" s="245">
        <v>8</v>
      </c>
      <c r="H28" s="212" t="s">
        <v>258</v>
      </c>
      <c r="I28" s="4" t="s">
        <v>245</v>
      </c>
      <c r="J28" s="245">
        <v>1</v>
      </c>
      <c r="K28" s="7"/>
    </row>
    <row r="29" spans="1:11" ht="15">
      <c r="A29" s="265"/>
      <c r="B29" s="3">
        <v>17</v>
      </c>
      <c r="C29" s="3">
        <v>2</v>
      </c>
      <c r="D29" s="3" t="s">
        <v>33</v>
      </c>
      <c r="E29" s="3" t="s">
        <v>275</v>
      </c>
      <c r="F29" s="4" t="s">
        <v>53</v>
      </c>
      <c r="G29" s="245">
        <v>8</v>
      </c>
      <c r="H29" s="6" t="s">
        <v>285</v>
      </c>
      <c r="I29" s="4" t="s">
        <v>241</v>
      </c>
      <c r="J29" s="245">
        <v>2</v>
      </c>
      <c r="K29" s="7"/>
    </row>
    <row r="30" spans="1:11" ht="15">
      <c r="A30" s="265"/>
      <c r="B30" s="3">
        <v>18</v>
      </c>
      <c r="C30" s="3">
        <v>2</v>
      </c>
      <c r="D30" s="3" t="s">
        <v>34</v>
      </c>
      <c r="E30" s="6" t="s">
        <v>271</v>
      </c>
      <c r="F30" s="4" t="s">
        <v>242</v>
      </c>
      <c r="G30" s="245">
        <v>4</v>
      </c>
      <c r="H30" s="3" t="s">
        <v>261</v>
      </c>
      <c r="I30" s="4" t="s">
        <v>240</v>
      </c>
      <c r="J30" s="245">
        <v>8</v>
      </c>
      <c r="K30" s="7"/>
    </row>
    <row r="31" spans="1:11" ht="15">
      <c r="A31" s="265"/>
      <c r="B31" s="3">
        <v>19</v>
      </c>
      <c r="C31" s="3">
        <v>3</v>
      </c>
      <c r="D31" s="3" t="s">
        <v>33</v>
      </c>
      <c r="E31" s="213" t="s">
        <v>291</v>
      </c>
      <c r="F31" s="4" t="s">
        <v>61</v>
      </c>
      <c r="G31" s="245">
        <v>8</v>
      </c>
      <c r="H31" s="214" t="s">
        <v>263</v>
      </c>
      <c r="I31" s="4" t="s">
        <v>244</v>
      </c>
      <c r="J31" s="245">
        <v>5</v>
      </c>
      <c r="K31" s="7"/>
    </row>
    <row r="32" spans="1:11" ht="15">
      <c r="A32" s="265"/>
      <c r="B32" s="3">
        <v>20</v>
      </c>
      <c r="C32" s="3">
        <v>3</v>
      </c>
      <c r="D32" s="3" t="s">
        <v>34</v>
      </c>
      <c r="E32" s="213" t="s">
        <v>287</v>
      </c>
      <c r="F32" s="4" t="s">
        <v>61</v>
      </c>
      <c r="G32" s="245">
        <v>8</v>
      </c>
      <c r="H32" s="1" t="s">
        <v>274</v>
      </c>
      <c r="I32" s="4" t="s">
        <v>53</v>
      </c>
      <c r="J32" s="245">
        <v>4</v>
      </c>
      <c r="K32" s="7"/>
    </row>
    <row r="33" spans="1:11" ht="15">
      <c r="A33" s="265"/>
      <c r="B33" s="3">
        <v>21</v>
      </c>
      <c r="C33" s="3">
        <v>3</v>
      </c>
      <c r="D33" s="3" t="s">
        <v>33</v>
      </c>
      <c r="E33" s="3" t="s">
        <v>278</v>
      </c>
      <c r="F33" s="4" t="s">
        <v>248</v>
      </c>
      <c r="G33" s="245">
        <v>8</v>
      </c>
      <c r="H33" s="6" t="s">
        <v>282</v>
      </c>
      <c r="I33" s="4" t="s">
        <v>250</v>
      </c>
      <c r="J33" s="245">
        <v>2</v>
      </c>
      <c r="K33" s="7"/>
    </row>
    <row r="34" spans="1:11" ht="15">
      <c r="A34" s="265"/>
      <c r="B34" s="3">
        <v>22</v>
      </c>
      <c r="C34" s="3">
        <v>3</v>
      </c>
      <c r="D34" s="3" t="s">
        <v>34</v>
      </c>
      <c r="E34" s="6" t="s">
        <v>269</v>
      </c>
      <c r="F34" s="4" t="s">
        <v>216</v>
      </c>
      <c r="G34" s="245">
        <v>3</v>
      </c>
      <c r="H34" s="214" t="s">
        <v>289</v>
      </c>
      <c r="I34" s="4" t="s">
        <v>244</v>
      </c>
      <c r="J34" s="245">
        <v>8</v>
      </c>
      <c r="K34" s="7"/>
    </row>
    <row r="35" spans="1:11" ht="15">
      <c r="A35" s="265"/>
      <c r="B35" s="3">
        <v>23</v>
      </c>
      <c r="C35" s="3">
        <v>3</v>
      </c>
      <c r="D35" s="3" t="s">
        <v>33</v>
      </c>
      <c r="E35" s="6" t="s">
        <v>280</v>
      </c>
      <c r="F35" s="4" t="s">
        <v>219</v>
      </c>
      <c r="G35" s="245">
        <v>8</v>
      </c>
      <c r="H35" s="214" t="s">
        <v>264</v>
      </c>
      <c r="I35" s="4" t="s">
        <v>247</v>
      </c>
      <c r="J35" s="245">
        <v>1</v>
      </c>
      <c r="K35" s="7"/>
    </row>
    <row r="36" spans="1:11" ht="15">
      <c r="A36" s="265"/>
      <c r="B36" s="3">
        <v>24</v>
      </c>
      <c r="C36" s="3">
        <v>3</v>
      </c>
      <c r="D36" s="3" t="s">
        <v>34</v>
      </c>
      <c r="E36" s="3" t="s">
        <v>277</v>
      </c>
      <c r="F36" s="4" t="s">
        <v>56</v>
      </c>
      <c r="G36" s="245">
        <v>0</v>
      </c>
      <c r="H36" s="6" t="s">
        <v>279</v>
      </c>
      <c r="I36" s="4" t="s">
        <v>248</v>
      </c>
      <c r="J36" s="245">
        <v>8</v>
      </c>
      <c r="K36" s="7"/>
    </row>
    <row r="37" spans="1:11" ht="15">
      <c r="A37" s="265"/>
      <c r="B37" s="3">
        <v>25</v>
      </c>
      <c r="C37" s="3">
        <v>3</v>
      </c>
      <c r="D37" s="3" t="s">
        <v>33</v>
      </c>
      <c r="E37" s="211" t="s">
        <v>268</v>
      </c>
      <c r="F37" s="4" t="s">
        <v>216</v>
      </c>
      <c r="G37" s="245">
        <v>8</v>
      </c>
      <c r="H37" s="3" t="s">
        <v>275</v>
      </c>
      <c r="I37" s="4" t="s">
        <v>53</v>
      </c>
      <c r="J37" s="245">
        <v>2</v>
      </c>
      <c r="K37" s="7"/>
    </row>
    <row r="38" spans="1:11" ht="15">
      <c r="A38" s="266" t="s">
        <v>35</v>
      </c>
      <c r="B38" s="3">
        <v>26</v>
      </c>
      <c r="C38" s="3">
        <v>3</v>
      </c>
      <c r="D38" s="3" t="s">
        <v>34</v>
      </c>
      <c r="E38" s="212" t="s">
        <v>288</v>
      </c>
      <c r="F38" s="4" t="s">
        <v>246</v>
      </c>
      <c r="G38" s="245">
        <v>1</v>
      </c>
      <c r="H38" s="3" t="s">
        <v>261</v>
      </c>
      <c r="I38" s="4" t="s">
        <v>240</v>
      </c>
      <c r="J38" s="245">
        <v>8</v>
      </c>
      <c r="K38" s="7"/>
    </row>
    <row r="39" spans="1:11" ht="15">
      <c r="A39" s="236"/>
      <c r="B39" s="3">
        <v>27</v>
      </c>
      <c r="C39" s="3" t="s">
        <v>7</v>
      </c>
      <c r="D39" s="3" t="s">
        <v>33</v>
      </c>
      <c r="E39" s="213" t="s">
        <v>291</v>
      </c>
      <c r="F39" s="4" t="s">
        <v>61</v>
      </c>
      <c r="G39" s="245">
        <v>8</v>
      </c>
      <c r="H39" s="211" t="s">
        <v>268</v>
      </c>
      <c r="I39" s="4" t="s">
        <v>216</v>
      </c>
      <c r="J39" s="245">
        <v>2</v>
      </c>
      <c r="K39" s="7"/>
    </row>
    <row r="40" spans="1:11" ht="15">
      <c r="A40" s="236"/>
      <c r="B40" s="3">
        <v>28</v>
      </c>
      <c r="C40" s="3" t="s">
        <v>7</v>
      </c>
      <c r="D40" s="3" t="s">
        <v>34</v>
      </c>
      <c r="E40" s="213" t="s">
        <v>287</v>
      </c>
      <c r="F40" s="4" t="s">
        <v>61</v>
      </c>
      <c r="G40" s="245">
        <v>8</v>
      </c>
      <c r="H40" s="3" t="s">
        <v>261</v>
      </c>
      <c r="I40" s="4" t="s">
        <v>240</v>
      </c>
      <c r="J40" s="245">
        <v>3</v>
      </c>
      <c r="K40" s="7"/>
    </row>
    <row r="41" spans="1:11" ht="15">
      <c r="A41" s="236"/>
      <c r="B41" s="3">
        <v>29</v>
      </c>
      <c r="C41" s="3" t="s">
        <v>7</v>
      </c>
      <c r="D41" s="3" t="s">
        <v>33</v>
      </c>
      <c r="E41" s="3" t="s">
        <v>278</v>
      </c>
      <c r="F41" s="4" t="s">
        <v>248</v>
      </c>
      <c r="G41" s="245">
        <v>8</v>
      </c>
      <c r="H41" s="6" t="s">
        <v>280</v>
      </c>
      <c r="I41" s="4" t="s">
        <v>219</v>
      </c>
      <c r="J41" s="245">
        <v>5</v>
      </c>
      <c r="K41" s="7"/>
    </row>
    <row r="42" spans="1:11" ht="15">
      <c r="A42" s="236"/>
      <c r="B42" s="3">
        <v>30</v>
      </c>
      <c r="C42" s="3" t="s">
        <v>7</v>
      </c>
      <c r="D42" s="3" t="s">
        <v>34</v>
      </c>
      <c r="E42" s="214" t="s">
        <v>289</v>
      </c>
      <c r="F42" s="4" t="s">
        <v>244</v>
      </c>
      <c r="G42" s="245">
        <v>8</v>
      </c>
      <c r="H42" s="6" t="s">
        <v>279</v>
      </c>
      <c r="I42" s="4" t="s">
        <v>248</v>
      </c>
      <c r="J42" s="245">
        <v>4</v>
      </c>
      <c r="K42" s="7"/>
    </row>
    <row r="43" spans="1:11" ht="15">
      <c r="A43" s="237"/>
      <c r="B43" s="3">
        <v>31</v>
      </c>
      <c r="C43" s="3" t="s">
        <v>8</v>
      </c>
      <c r="D43" s="3" t="s">
        <v>33</v>
      </c>
      <c r="E43" s="213" t="s">
        <v>291</v>
      </c>
      <c r="F43" s="4" t="s">
        <v>61</v>
      </c>
      <c r="G43" s="245">
        <v>5</v>
      </c>
      <c r="H43" s="3" t="s">
        <v>278</v>
      </c>
      <c r="I43" s="4" t="s">
        <v>248</v>
      </c>
      <c r="J43" s="245">
        <v>8</v>
      </c>
      <c r="K43" s="7"/>
    </row>
    <row r="44" spans="1:11" ht="15">
      <c r="A44" s="237"/>
      <c r="B44" s="3">
        <v>32</v>
      </c>
      <c r="C44" s="3" t="s">
        <v>8</v>
      </c>
      <c r="D44" s="3" t="s">
        <v>34</v>
      </c>
      <c r="E44" s="213" t="s">
        <v>287</v>
      </c>
      <c r="F44" s="4" t="s">
        <v>61</v>
      </c>
      <c r="G44" s="245">
        <v>0</v>
      </c>
      <c r="H44" s="214" t="s">
        <v>289</v>
      </c>
      <c r="I44" s="4" t="s">
        <v>244</v>
      </c>
      <c r="J44" s="245">
        <v>8</v>
      </c>
      <c r="K44" s="7"/>
    </row>
    <row r="45" spans="1:11" ht="15">
      <c r="A45" s="237"/>
      <c r="B45" s="3">
        <v>33</v>
      </c>
      <c r="C45" s="3" t="s">
        <v>38</v>
      </c>
      <c r="D45" s="3"/>
      <c r="E45" s="3" t="s">
        <v>278</v>
      </c>
      <c r="F45" s="4" t="s">
        <v>248</v>
      </c>
      <c r="G45" s="245">
        <v>4</v>
      </c>
      <c r="H45" s="214" t="s">
        <v>289</v>
      </c>
      <c r="I45" s="4" t="s">
        <v>244</v>
      </c>
      <c r="J45" s="245">
        <v>8</v>
      </c>
      <c r="K45" s="7"/>
    </row>
    <row r="46" spans="1:11" ht="18.75">
      <c r="A46" s="20"/>
      <c r="B46" s="21"/>
      <c r="C46" s="21"/>
      <c r="D46" s="21"/>
      <c r="E46" s="21"/>
      <c r="F46" s="22"/>
      <c r="G46" s="23"/>
      <c r="H46" s="23"/>
      <c r="I46" s="22"/>
      <c r="J46" s="23"/>
      <c r="K46" s="24"/>
    </row>
    <row r="47" spans="3:11" ht="15.75">
      <c r="C47" s="243" t="s">
        <v>36</v>
      </c>
      <c r="D47" s="244"/>
      <c r="E47" s="244"/>
      <c r="F47" s="244"/>
      <c r="G47" s="244"/>
      <c r="H47" s="5"/>
      <c r="J47" s="9"/>
      <c r="K47" s="9"/>
    </row>
    <row r="48" spans="2:11" ht="15" customHeight="1">
      <c r="B48" s="1"/>
      <c r="C48" s="240" t="s">
        <v>11</v>
      </c>
      <c r="D48" s="232" t="s">
        <v>12</v>
      </c>
      <c r="E48" s="232" t="s">
        <v>3</v>
      </c>
      <c r="F48" s="230" t="s">
        <v>204</v>
      </c>
      <c r="G48" s="240"/>
      <c r="I48" s="1"/>
      <c r="J48" s="9"/>
      <c r="K48" s="9"/>
    </row>
    <row r="49" spans="2:11" ht="15" customHeight="1">
      <c r="B49" s="25"/>
      <c r="C49" s="240" t="s">
        <v>13</v>
      </c>
      <c r="D49" s="232">
        <v>7</v>
      </c>
      <c r="E49" s="232" t="s">
        <v>244</v>
      </c>
      <c r="F49" s="241" t="s">
        <v>289</v>
      </c>
      <c r="G49" s="240"/>
      <c r="H49" s="5"/>
      <c r="J49" s="9"/>
      <c r="K49" s="9"/>
    </row>
    <row r="50" spans="2:11" ht="15">
      <c r="B50" s="25"/>
      <c r="C50" s="240" t="s">
        <v>14</v>
      </c>
      <c r="D50" s="232">
        <v>3</v>
      </c>
      <c r="E50" s="232" t="s">
        <v>248</v>
      </c>
      <c r="F50" s="241" t="s">
        <v>278</v>
      </c>
      <c r="G50" s="240"/>
      <c r="H50" s="5"/>
      <c r="J50" s="9"/>
      <c r="K50" s="9"/>
    </row>
    <row r="51" spans="2:11" ht="15">
      <c r="B51" s="25"/>
      <c r="C51" s="240" t="s">
        <v>15</v>
      </c>
      <c r="D51" s="232">
        <v>1</v>
      </c>
      <c r="E51" s="232" t="s">
        <v>207</v>
      </c>
      <c r="F51" s="242" t="s">
        <v>287</v>
      </c>
      <c r="G51" s="240"/>
      <c r="H51" s="5"/>
      <c r="I51" s="25"/>
      <c r="J51" s="9"/>
      <c r="K51" s="9"/>
    </row>
    <row r="52" spans="2:11" ht="15">
      <c r="B52" s="25"/>
      <c r="C52" s="240" t="s">
        <v>15</v>
      </c>
      <c r="D52" s="232">
        <v>1</v>
      </c>
      <c r="E52" s="232" t="s">
        <v>207</v>
      </c>
      <c r="F52" s="242" t="s">
        <v>291</v>
      </c>
      <c r="G52" s="240"/>
      <c r="H52" s="5"/>
      <c r="I52" s="25"/>
      <c r="J52" s="9"/>
      <c r="K52" s="9"/>
    </row>
    <row r="53" ht="15">
      <c r="K53" s="9"/>
    </row>
    <row r="54" ht="15">
      <c r="K54" s="9"/>
    </row>
    <row r="55" ht="15">
      <c r="K55" s="9"/>
    </row>
    <row r="56" ht="15">
      <c r="K56" s="9"/>
    </row>
    <row r="57" ht="15">
      <c r="K57" s="9"/>
    </row>
    <row r="58" ht="15">
      <c r="K58" s="9"/>
    </row>
    <row r="59" ht="15">
      <c r="K59" s="9"/>
    </row>
    <row r="60" ht="15">
      <c r="K60" s="9"/>
    </row>
  </sheetData>
  <sheetProtection password="F8E7" sheet="1" objects="1" scenarios="1" selectLockedCells="1" selectUnlockedCells="1"/>
  <mergeCells count="20">
    <mergeCell ref="K10:K11"/>
    <mergeCell ref="F10:F11"/>
    <mergeCell ref="I10:I11"/>
    <mergeCell ref="E10:E11"/>
    <mergeCell ref="H10:H11"/>
    <mergeCell ref="D10:D11"/>
    <mergeCell ref="G10:G11"/>
    <mergeCell ref="J10:J11"/>
    <mergeCell ref="A13:A27"/>
    <mergeCell ref="C10:C11"/>
    <mergeCell ref="A28:A37"/>
    <mergeCell ref="A38:A45"/>
    <mergeCell ref="A10:A11"/>
    <mergeCell ref="B10:B11"/>
    <mergeCell ref="A8:K8"/>
    <mergeCell ref="A1:K1"/>
    <mergeCell ref="A2:K2"/>
    <mergeCell ref="A3:K3"/>
    <mergeCell ref="A5:K5"/>
    <mergeCell ref="A6:K6"/>
  </mergeCell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W42"/>
  <sheetViews>
    <sheetView zoomScalePageLayoutView="0" workbookViewId="0" topLeftCell="B1">
      <selection activeCell="E16" sqref="E16"/>
    </sheetView>
  </sheetViews>
  <sheetFormatPr defaultColWidth="9.140625" defaultRowHeight="15"/>
  <cols>
    <col min="1" max="1" width="10.140625" style="0" customWidth="1"/>
    <col min="2" max="2" width="9.7109375" style="0" customWidth="1"/>
    <col min="3" max="3" width="9.140625" style="1" customWidth="1"/>
    <col min="4" max="4" width="20.8515625" style="1" customWidth="1"/>
    <col min="5" max="5" width="21.8515625" style="1" customWidth="1"/>
    <col min="6" max="6" width="18.00390625" style="5" customWidth="1"/>
    <col min="7" max="7" width="7.421875" style="1" customWidth="1"/>
    <col min="8" max="8" width="21.28125" style="1" customWidth="1"/>
    <col min="9" max="9" width="20.57421875" style="1" customWidth="1"/>
    <col min="10" max="10" width="21.28125" style="5" customWidth="1"/>
    <col min="11" max="11" width="7.140625" style="1" customWidth="1"/>
    <col min="12" max="12" width="15.8515625" style="0" bestFit="1" customWidth="1"/>
  </cols>
  <sheetData>
    <row r="1" spans="1:23" ht="20.25" customHeight="1">
      <c r="A1" s="253" t="s">
        <v>20</v>
      </c>
      <c r="B1" s="253"/>
      <c r="C1" s="253"/>
      <c r="D1" s="253"/>
      <c r="E1" s="253"/>
      <c r="F1" s="253"/>
      <c r="G1" s="253"/>
      <c r="H1" s="253"/>
      <c r="I1" s="253"/>
      <c r="J1" s="253"/>
      <c r="K1" s="253"/>
      <c r="L1" s="253"/>
      <c r="M1" s="11"/>
      <c r="N1" s="15"/>
      <c r="O1" s="1"/>
      <c r="P1" s="1"/>
      <c r="Q1" s="11"/>
      <c r="R1" s="11"/>
      <c r="S1" s="11"/>
      <c r="T1" s="16"/>
      <c r="U1" s="1"/>
      <c r="V1" s="11"/>
      <c r="W1" s="11"/>
    </row>
    <row r="2" spans="1:23" ht="15.75" customHeight="1">
      <c r="A2" s="254" t="s">
        <v>21</v>
      </c>
      <c r="B2" s="254"/>
      <c r="C2" s="254"/>
      <c r="D2" s="254"/>
      <c r="E2" s="254"/>
      <c r="F2" s="254"/>
      <c r="G2" s="254"/>
      <c r="H2" s="254"/>
      <c r="I2" s="254"/>
      <c r="J2" s="254"/>
      <c r="K2" s="254"/>
      <c r="L2" s="254"/>
      <c r="M2" s="11"/>
      <c r="N2" s="15"/>
      <c r="O2" s="1"/>
      <c r="P2" s="1"/>
      <c r="Q2" s="11"/>
      <c r="R2" s="11"/>
      <c r="S2" s="11"/>
      <c r="T2" s="16"/>
      <c r="U2" s="1"/>
      <c r="V2" s="11"/>
      <c r="W2" s="11"/>
    </row>
    <row r="3" spans="1:23" ht="15.75" customHeight="1">
      <c r="A3" s="254" t="s">
        <v>22</v>
      </c>
      <c r="B3" s="254"/>
      <c r="C3" s="254"/>
      <c r="D3" s="254"/>
      <c r="E3" s="254"/>
      <c r="F3" s="254"/>
      <c r="G3" s="254"/>
      <c r="H3" s="254"/>
      <c r="I3" s="254"/>
      <c r="J3" s="254"/>
      <c r="K3" s="254"/>
      <c r="L3" s="254"/>
      <c r="M3" s="11"/>
      <c r="N3" s="15"/>
      <c r="O3" s="1"/>
      <c r="P3" s="1"/>
      <c r="Q3" s="11"/>
      <c r="R3" s="11"/>
      <c r="S3" s="11"/>
      <c r="T3" s="16"/>
      <c r="U3" s="1"/>
      <c r="V3" s="11"/>
      <c r="W3" s="11"/>
    </row>
    <row r="4" spans="1:23" ht="8.25" customHeight="1">
      <c r="A4" s="14"/>
      <c r="B4" s="11"/>
      <c r="C4" s="10"/>
      <c r="D4" s="10"/>
      <c r="E4" s="10"/>
      <c r="F4" s="12"/>
      <c r="G4" s="14"/>
      <c r="H4" s="14"/>
      <c r="I4" s="14"/>
      <c r="J4" s="11"/>
      <c r="K4" s="14"/>
      <c r="L4" s="14"/>
      <c r="M4" s="11"/>
      <c r="N4" s="15"/>
      <c r="O4" s="1"/>
      <c r="P4" s="1"/>
      <c r="Q4" s="11"/>
      <c r="R4" s="11"/>
      <c r="S4" s="11"/>
      <c r="T4" s="16"/>
      <c r="U4" s="1"/>
      <c r="V4" s="11"/>
      <c r="W4" s="11"/>
    </row>
    <row r="5" spans="1:23" ht="15">
      <c r="A5" s="255" t="s">
        <v>23</v>
      </c>
      <c r="B5" s="255"/>
      <c r="C5" s="255"/>
      <c r="D5" s="255"/>
      <c r="E5" s="255"/>
      <c r="F5" s="255"/>
      <c r="G5" s="255"/>
      <c r="H5" s="255"/>
      <c r="I5" s="255"/>
      <c r="J5" s="255"/>
      <c r="K5" s="255"/>
      <c r="L5" s="255"/>
      <c r="M5" s="11"/>
      <c r="N5" s="15"/>
      <c r="O5" s="1"/>
      <c r="P5" s="1"/>
      <c r="Q5" s="11"/>
      <c r="R5" s="11"/>
      <c r="S5" s="11"/>
      <c r="T5" s="16"/>
      <c r="U5" s="1"/>
      <c r="V5" s="11"/>
      <c r="W5" s="11"/>
    </row>
    <row r="6" spans="1:23" ht="15.75" customHeight="1">
      <c r="A6" s="254" t="s">
        <v>24</v>
      </c>
      <c r="B6" s="254"/>
      <c r="C6" s="254"/>
      <c r="D6" s="254"/>
      <c r="E6" s="254"/>
      <c r="F6" s="254"/>
      <c r="G6" s="254"/>
      <c r="H6" s="254"/>
      <c r="I6" s="254"/>
      <c r="J6" s="254"/>
      <c r="K6" s="254"/>
      <c r="L6" s="254"/>
      <c r="M6" s="11"/>
      <c r="N6" s="15"/>
      <c r="O6" s="1"/>
      <c r="P6" s="1"/>
      <c r="Q6" s="11"/>
      <c r="R6" s="11"/>
      <c r="S6" s="11"/>
      <c r="T6" s="16"/>
      <c r="U6" s="1"/>
      <c r="V6" s="11"/>
      <c r="W6" s="11"/>
    </row>
    <row r="7" spans="1:23" ht="7.5" customHeight="1">
      <c r="A7" s="14"/>
      <c r="B7" s="11"/>
      <c r="C7" s="17"/>
      <c r="D7" s="17"/>
      <c r="E7" s="17"/>
      <c r="F7" s="18"/>
      <c r="G7" s="17"/>
      <c r="H7" s="17"/>
      <c r="I7" s="17"/>
      <c r="J7" s="11"/>
      <c r="K7" s="14"/>
      <c r="L7" s="11"/>
      <c r="M7" s="11"/>
      <c r="N7" s="15"/>
      <c r="O7" s="1"/>
      <c r="P7" s="1"/>
      <c r="Q7" s="11"/>
      <c r="R7" s="11"/>
      <c r="S7" s="11"/>
      <c r="T7" s="16"/>
      <c r="U7" s="1"/>
      <c r="V7" s="11"/>
      <c r="W7" s="11"/>
    </row>
    <row r="8" spans="1:12" ht="18.75">
      <c r="A8" s="258" t="s">
        <v>41</v>
      </c>
      <c r="B8" s="258"/>
      <c r="C8" s="258"/>
      <c r="D8" s="258"/>
      <c r="E8" s="258"/>
      <c r="F8" s="258"/>
      <c r="G8" s="258"/>
      <c r="H8" s="258"/>
      <c r="I8" s="258"/>
      <c r="J8" s="258"/>
      <c r="K8" s="258"/>
      <c r="L8" s="258"/>
    </row>
    <row r="9" spans="1:12" ht="7.5" customHeight="1">
      <c r="A9" s="233"/>
      <c r="B9" s="233"/>
      <c r="C9" s="234"/>
      <c r="D9" s="234"/>
      <c r="E9" s="234"/>
      <c r="F9" s="235"/>
      <c r="G9" s="234"/>
      <c r="H9" s="234"/>
      <c r="I9" s="234"/>
      <c r="J9" s="235"/>
      <c r="K9" s="234"/>
      <c r="L9" s="233"/>
    </row>
    <row r="10" spans="1:12" ht="15" customHeight="1">
      <c r="A10" s="256" t="s">
        <v>0</v>
      </c>
      <c r="B10" s="256" t="s">
        <v>28</v>
      </c>
      <c r="C10" s="256" t="s">
        <v>2</v>
      </c>
      <c r="D10" s="224" t="s">
        <v>205</v>
      </c>
      <c r="E10" s="246"/>
      <c r="F10" s="256" t="s">
        <v>3</v>
      </c>
      <c r="G10" s="224" t="s">
        <v>4</v>
      </c>
      <c r="H10" s="224" t="s">
        <v>205</v>
      </c>
      <c r="I10" s="246"/>
      <c r="J10" s="256" t="s">
        <v>3</v>
      </c>
      <c r="K10" s="224" t="s">
        <v>4</v>
      </c>
      <c r="L10" s="256" t="s">
        <v>6</v>
      </c>
    </row>
    <row r="11" spans="1:12" s="2" customFormat="1" ht="12" customHeight="1">
      <c r="A11" s="257"/>
      <c r="B11" s="257"/>
      <c r="C11" s="257"/>
      <c r="D11" s="225"/>
      <c r="E11" s="247"/>
      <c r="F11" s="257"/>
      <c r="G11" s="225"/>
      <c r="H11" s="225"/>
      <c r="I11" s="247"/>
      <c r="J11" s="257"/>
      <c r="K11" s="225"/>
      <c r="L11" s="257"/>
    </row>
    <row r="12" ht="6.75" customHeight="1"/>
    <row r="13" spans="1:12" ht="15">
      <c r="A13" s="32" t="s">
        <v>29</v>
      </c>
      <c r="B13" s="3">
        <v>1</v>
      </c>
      <c r="C13" s="3">
        <v>1</v>
      </c>
      <c r="D13" s="3" t="s">
        <v>418</v>
      </c>
      <c r="E13" s="3" t="s">
        <v>419</v>
      </c>
      <c r="F13" s="4" t="s">
        <v>55</v>
      </c>
      <c r="G13" s="245">
        <v>8</v>
      </c>
      <c r="H13" s="208" t="s">
        <v>424</v>
      </c>
      <c r="I13" s="223" t="s">
        <v>425</v>
      </c>
      <c r="J13" s="4" t="s">
        <v>243</v>
      </c>
      <c r="K13" s="245">
        <v>5</v>
      </c>
      <c r="L13" s="7"/>
    </row>
    <row r="14" spans="1:12" ht="15">
      <c r="A14" s="33"/>
      <c r="B14" s="3">
        <v>2</v>
      </c>
      <c r="C14" s="3">
        <v>2</v>
      </c>
      <c r="D14" s="3" t="s">
        <v>412</v>
      </c>
      <c r="E14" s="3" t="s">
        <v>413</v>
      </c>
      <c r="F14" s="4" t="s">
        <v>219</v>
      </c>
      <c r="G14" s="245">
        <v>8</v>
      </c>
      <c r="H14" s="228" t="s">
        <v>434</v>
      </c>
      <c r="I14" s="223" t="s">
        <v>435</v>
      </c>
      <c r="J14" s="4" t="s">
        <v>218</v>
      </c>
      <c r="K14" s="245">
        <v>0</v>
      </c>
      <c r="L14" s="4"/>
    </row>
    <row r="15" spans="1:12" ht="15">
      <c r="A15" s="33"/>
      <c r="B15" s="3">
        <v>3</v>
      </c>
      <c r="C15" s="3">
        <v>2</v>
      </c>
      <c r="D15" s="213" t="s">
        <v>420</v>
      </c>
      <c r="E15" s="229" t="s">
        <v>421</v>
      </c>
      <c r="F15" s="4" t="s">
        <v>242</v>
      </c>
      <c r="G15" s="245">
        <v>8</v>
      </c>
      <c r="H15" s="228" t="s">
        <v>422</v>
      </c>
      <c r="I15" s="228" t="s">
        <v>423</v>
      </c>
      <c r="J15" s="4" t="s">
        <v>216</v>
      </c>
      <c r="K15" s="245">
        <v>0</v>
      </c>
      <c r="L15" s="4"/>
    </row>
    <row r="16" spans="1:12" ht="15">
      <c r="A16" s="33"/>
      <c r="B16" s="3">
        <v>4</v>
      </c>
      <c r="C16" s="3">
        <v>2</v>
      </c>
      <c r="D16" s="3" t="s">
        <v>436</v>
      </c>
      <c r="E16" s="229" t="s">
        <v>437</v>
      </c>
      <c r="F16" s="4" t="s">
        <v>251</v>
      </c>
      <c r="G16" s="245">
        <v>8</v>
      </c>
      <c r="H16" s="208" t="s">
        <v>432</v>
      </c>
      <c r="I16" s="208" t="s">
        <v>433</v>
      </c>
      <c r="J16" s="4" t="s">
        <v>210</v>
      </c>
      <c r="K16" s="245">
        <v>6</v>
      </c>
      <c r="L16" s="4"/>
    </row>
    <row r="17" spans="1:12" ht="15">
      <c r="A17" s="33"/>
      <c r="B17" s="3">
        <v>5</v>
      </c>
      <c r="C17" s="3">
        <v>2</v>
      </c>
      <c r="D17" s="3" t="s">
        <v>414</v>
      </c>
      <c r="E17" s="214" t="s">
        <v>415</v>
      </c>
      <c r="F17" s="4" t="s">
        <v>214</v>
      </c>
      <c r="G17" s="245">
        <v>8</v>
      </c>
      <c r="H17" s="223" t="s">
        <v>416</v>
      </c>
      <c r="I17" s="227" t="s">
        <v>417</v>
      </c>
      <c r="J17" s="4" t="s">
        <v>53</v>
      </c>
      <c r="K17" s="245">
        <v>1</v>
      </c>
      <c r="L17" s="4"/>
    </row>
    <row r="18" spans="1:12" ht="15">
      <c r="A18" s="34" t="s">
        <v>30</v>
      </c>
      <c r="B18" s="3">
        <v>6</v>
      </c>
      <c r="C18" s="3">
        <v>2</v>
      </c>
      <c r="D18" s="3" t="s">
        <v>404</v>
      </c>
      <c r="E18" s="214" t="s">
        <v>405</v>
      </c>
      <c r="F18" s="4" t="s">
        <v>252</v>
      </c>
      <c r="G18" s="245">
        <v>8</v>
      </c>
      <c r="H18" s="208" t="s">
        <v>408</v>
      </c>
      <c r="I18" s="228" t="s">
        <v>409</v>
      </c>
      <c r="J18" s="4" t="s">
        <v>249</v>
      </c>
      <c r="K18" s="245">
        <v>2</v>
      </c>
      <c r="L18" s="7"/>
    </row>
    <row r="19" spans="1:12" ht="15">
      <c r="A19" s="267"/>
      <c r="B19" s="3">
        <v>7</v>
      </c>
      <c r="C19" s="3">
        <v>2</v>
      </c>
      <c r="D19" s="213" t="s">
        <v>428</v>
      </c>
      <c r="E19" s="3" t="s">
        <v>429</v>
      </c>
      <c r="F19" s="4" t="s">
        <v>253</v>
      </c>
      <c r="G19" s="245">
        <v>8</v>
      </c>
      <c r="H19" s="208" t="s">
        <v>410</v>
      </c>
      <c r="I19" s="208" t="s">
        <v>411</v>
      </c>
      <c r="J19" s="4" t="s">
        <v>254</v>
      </c>
      <c r="K19" s="245">
        <v>6</v>
      </c>
      <c r="L19" s="7"/>
    </row>
    <row r="20" spans="1:12" ht="15">
      <c r="A20" s="267"/>
      <c r="B20" s="3">
        <v>8</v>
      </c>
      <c r="C20" s="3">
        <v>2</v>
      </c>
      <c r="D20" s="3" t="s">
        <v>426</v>
      </c>
      <c r="E20" s="213" t="s">
        <v>427</v>
      </c>
      <c r="F20" s="4" t="s">
        <v>255</v>
      </c>
      <c r="G20" s="245">
        <v>8</v>
      </c>
      <c r="H20" s="227" t="s">
        <v>406</v>
      </c>
      <c r="I20" s="223" t="s">
        <v>407</v>
      </c>
      <c r="J20" s="4" t="s">
        <v>241</v>
      </c>
      <c r="K20" s="245">
        <v>0</v>
      </c>
      <c r="L20" s="7"/>
    </row>
    <row r="21" spans="1:12" ht="15">
      <c r="A21" s="267"/>
      <c r="B21" s="3">
        <v>9</v>
      </c>
      <c r="C21" s="3">
        <v>2</v>
      </c>
      <c r="D21" s="3" t="s">
        <v>430</v>
      </c>
      <c r="E21" s="3" t="s">
        <v>431</v>
      </c>
      <c r="F21" s="4" t="s">
        <v>240</v>
      </c>
      <c r="G21" s="245">
        <v>9</v>
      </c>
      <c r="H21" s="3" t="s">
        <v>418</v>
      </c>
      <c r="I21" s="3" t="s">
        <v>419</v>
      </c>
      <c r="J21" s="4" t="s">
        <v>55</v>
      </c>
      <c r="K21" s="245">
        <v>7</v>
      </c>
      <c r="L21" s="7"/>
    </row>
    <row r="22" spans="1:12" ht="15">
      <c r="A22" s="267"/>
      <c r="B22" s="3">
        <v>10</v>
      </c>
      <c r="C22" s="3" t="s">
        <v>7</v>
      </c>
      <c r="D22" s="3" t="s">
        <v>412</v>
      </c>
      <c r="E22" s="3" t="s">
        <v>413</v>
      </c>
      <c r="F22" s="4" t="s">
        <v>219</v>
      </c>
      <c r="G22" s="245">
        <v>8</v>
      </c>
      <c r="H22" s="3" t="s">
        <v>436</v>
      </c>
      <c r="I22" s="229" t="s">
        <v>437</v>
      </c>
      <c r="J22" s="4" t="s">
        <v>251</v>
      </c>
      <c r="K22" s="245">
        <v>1</v>
      </c>
      <c r="L22" s="7"/>
    </row>
    <row r="23" spans="1:12" ht="15">
      <c r="A23" s="267"/>
      <c r="B23" s="3">
        <v>11</v>
      </c>
      <c r="C23" s="3" t="s">
        <v>7</v>
      </c>
      <c r="D23" s="213" t="s">
        <v>420</v>
      </c>
      <c r="E23" s="229" t="s">
        <v>421</v>
      </c>
      <c r="F23" s="4" t="s">
        <v>242</v>
      </c>
      <c r="G23" s="245">
        <v>8</v>
      </c>
      <c r="H23" s="3" t="s">
        <v>414</v>
      </c>
      <c r="I23" s="214" t="s">
        <v>415</v>
      </c>
      <c r="J23" s="4" t="s">
        <v>214</v>
      </c>
      <c r="K23" s="245">
        <v>4</v>
      </c>
      <c r="L23" s="7"/>
    </row>
    <row r="24" spans="1:12" ht="15">
      <c r="A24" s="267"/>
      <c r="B24" s="3">
        <v>12</v>
      </c>
      <c r="C24" s="3" t="s">
        <v>7</v>
      </c>
      <c r="D24" s="3" t="s">
        <v>404</v>
      </c>
      <c r="E24" s="214" t="s">
        <v>405</v>
      </c>
      <c r="F24" s="4" t="s">
        <v>252</v>
      </c>
      <c r="G24" s="245">
        <v>6</v>
      </c>
      <c r="H24" s="3" t="s">
        <v>426</v>
      </c>
      <c r="I24" s="213" t="s">
        <v>427</v>
      </c>
      <c r="J24" s="4" t="s">
        <v>255</v>
      </c>
      <c r="K24" s="245">
        <v>8</v>
      </c>
      <c r="L24" s="7"/>
    </row>
    <row r="25" spans="1:12" ht="15">
      <c r="A25" s="268"/>
      <c r="B25" s="3">
        <v>13</v>
      </c>
      <c r="C25" s="3" t="s">
        <v>7</v>
      </c>
      <c r="D25" s="213" t="s">
        <v>428</v>
      </c>
      <c r="E25" s="3" t="s">
        <v>429</v>
      </c>
      <c r="F25" s="4" t="s">
        <v>253</v>
      </c>
      <c r="G25" s="245">
        <v>8</v>
      </c>
      <c r="H25" s="3" t="s">
        <v>430</v>
      </c>
      <c r="I25" s="3" t="s">
        <v>431</v>
      </c>
      <c r="J25" s="4" t="s">
        <v>240</v>
      </c>
      <c r="K25" s="245">
        <v>3</v>
      </c>
      <c r="L25" s="7"/>
    </row>
    <row r="26" spans="1:12" ht="15">
      <c r="A26" s="267" t="s">
        <v>31</v>
      </c>
      <c r="B26" s="3">
        <v>14</v>
      </c>
      <c r="C26" s="3" t="s">
        <v>8</v>
      </c>
      <c r="D26" s="3" t="s">
        <v>412</v>
      </c>
      <c r="E26" s="3" t="s">
        <v>413</v>
      </c>
      <c r="F26" s="4" t="s">
        <v>219</v>
      </c>
      <c r="G26" s="245">
        <v>8</v>
      </c>
      <c r="H26" s="3" t="s">
        <v>426</v>
      </c>
      <c r="I26" s="213" t="s">
        <v>427</v>
      </c>
      <c r="J26" s="4" t="s">
        <v>255</v>
      </c>
      <c r="K26" s="245">
        <v>2</v>
      </c>
      <c r="L26" s="7"/>
    </row>
    <row r="27" spans="1:12" ht="15">
      <c r="A27" s="33"/>
      <c r="B27" s="3">
        <v>15</v>
      </c>
      <c r="C27" s="3" t="s">
        <v>8</v>
      </c>
      <c r="D27" s="213" t="s">
        <v>420</v>
      </c>
      <c r="E27" s="229" t="s">
        <v>421</v>
      </c>
      <c r="F27" s="4" t="s">
        <v>242</v>
      </c>
      <c r="G27" s="245">
        <v>9</v>
      </c>
      <c r="H27" s="213" t="s">
        <v>428</v>
      </c>
      <c r="I27" s="3" t="s">
        <v>429</v>
      </c>
      <c r="J27" s="4" t="s">
        <v>253</v>
      </c>
      <c r="K27" s="245" t="s">
        <v>292</v>
      </c>
      <c r="L27" s="7"/>
    </row>
    <row r="28" spans="1:12" ht="15">
      <c r="A28" s="268"/>
      <c r="B28" s="3">
        <v>16</v>
      </c>
      <c r="C28" s="3" t="s">
        <v>9</v>
      </c>
      <c r="D28" s="3" t="s">
        <v>412</v>
      </c>
      <c r="E28" s="3" t="s">
        <v>413</v>
      </c>
      <c r="F28" s="4" t="s">
        <v>219</v>
      </c>
      <c r="G28" s="245">
        <v>8</v>
      </c>
      <c r="H28" s="213" t="s">
        <v>420</v>
      </c>
      <c r="I28" s="229" t="s">
        <v>421</v>
      </c>
      <c r="J28" s="4" t="s">
        <v>242</v>
      </c>
      <c r="K28" s="245">
        <v>1</v>
      </c>
      <c r="L28" s="7"/>
    </row>
    <row r="29" spans="8:12" ht="15">
      <c r="H29" s="209"/>
      <c r="I29" s="209"/>
      <c r="L29" s="9"/>
    </row>
    <row r="30" spans="2:12" ht="15.75">
      <c r="B30" s="243" t="s">
        <v>37</v>
      </c>
      <c r="C30" s="244"/>
      <c r="D30" s="244"/>
      <c r="E30" s="244"/>
      <c r="F30" s="244"/>
      <c r="G30" s="19"/>
      <c r="H30" s="210"/>
      <c r="I30" s="210"/>
      <c r="K30" s="5"/>
      <c r="L30" s="9"/>
    </row>
    <row r="31" spans="2:12" ht="15">
      <c r="B31" s="240" t="s">
        <v>11</v>
      </c>
      <c r="C31" s="232" t="s">
        <v>12</v>
      </c>
      <c r="D31" s="232" t="s">
        <v>3</v>
      </c>
      <c r="E31" s="239" t="s">
        <v>205</v>
      </c>
      <c r="F31" s="239"/>
      <c r="G31" s="25"/>
      <c r="H31" s="25"/>
      <c r="I31" s="25"/>
      <c r="J31" s="1"/>
      <c r="L31" s="9"/>
    </row>
    <row r="32" spans="2:12" ht="15">
      <c r="B32" s="240" t="s">
        <v>13</v>
      </c>
      <c r="C32" s="232">
        <v>7</v>
      </c>
      <c r="D32" s="232" t="s">
        <v>219</v>
      </c>
      <c r="E32" s="248" t="s">
        <v>412</v>
      </c>
      <c r="F32" s="248" t="s">
        <v>413</v>
      </c>
      <c r="G32" s="215"/>
      <c r="H32" s="25"/>
      <c r="I32" s="25"/>
      <c r="K32" s="25"/>
      <c r="L32" s="9"/>
    </row>
    <row r="33" spans="2:12" ht="15">
      <c r="B33" s="240" t="s">
        <v>14</v>
      </c>
      <c r="C33" s="232">
        <v>3</v>
      </c>
      <c r="D33" s="232" t="s">
        <v>242</v>
      </c>
      <c r="E33" s="248" t="s">
        <v>420</v>
      </c>
      <c r="F33" s="248" t="s">
        <v>421</v>
      </c>
      <c r="G33" s="215"/>
      <c r="H33" s="25"/>
      <c r="I33" s="25"/>
      <c r="K33" s="25"/>
      <c r="L33" s="9"/>
    </row>
    <row r="34" spans="2:12" ht="15">
      <c r="B34" s="240" t="s">
        <v>15</v>
      </c>
      <c r="C34" s="232">
        <v>1</v>
      </c>
      <c r="D34" s="232" t="s">
        <v>253</v>
      </c>
      <c r="E34" s="248" t="s">
        <v>428</v>
      </c>
      <c r="F34" s="248" t="s">
        <v>429</v>
      </c>
      <c r="G34" s="215"/>
      <c r="H34" s="25"/>
      <c r="I34" s="25"/>
      <c r="K34" s="25"/>
      <c r="L34" s="9"/>
    </row>
    <row r="35" spans="2:12" ht="15">
      <c r="B35" s="240" t="s">
        <v>15</v>
      </c>
      <c r="C35" s="232">
        <v>1</v>
      </c>
      <c r="D35" s="232" t="s">
        <v>255</v>
      </c>
      <c r="E35" s="248" t="s">
        <v>426</v>
      </c>
      <c r="F35" s="248" t="s">
        <v>427</v>
      </c>
      <c r="G35" s="215"/>
      <c r="H35" s="25"/>
      <c r="I35" s="25"/>
      <c r="K35" s="25"/>
      <c r="L35" s="9"/>
    </row>
    <row r="36" spans="4:12" ht="15">
      <c r="D36" s="21"/>
      <c r="E36" s="21"/>
      <c r="F36" s="22"/>
      <c r="G36" s="21"/>
      <c r="L36" s="9"/>
    </row>
    <row r="37" ht="15">
      <c r="L37" s="9"/>
    </row>
    <row r="38" ht="15">
      <c r="L38" s="9"/>
    </row>
    <row r="39" ht="15">
      <c r="L39" s="9"/>
    </row>
    <row r="40" ht="15">
      <c r="L40" s="9"/>
    </row>
    <row r="41" ht="15">
      <c r="L41" s="9"/>
    </row>
    <row r="42" ht="15">
      <c r="L42" s="9"/>
    </row>
  </sheetData>
  <sheetProtection password="F8E7" sheet="1" objects="1" scenarios="1" selectLockedCells="1" selectUnlockedCells="1"/>
  <mergeCells count="19">
    <mergeCell ref="A6:L6"/>
    <mergeCell ref="A1:L1"/>
    <mergeCell ref="A2:L2"/>
    <mergeCell ref="A3:L3"/>
    <mergeCell ref="A5:L5"/>
    <mergeCell ref="A26:A28"/>
    <mergeCell ref="J10:J11"/>
    <mergeCell ref="K10:K11"/>
    <mergeCell ref="L10:L11"/>
    <mergeCell ref="A10:A11"/>
    <mergeCell ref="B10:B11"/>
    <mergeCell ref="C10:C11"/>
    <mergeCell ref="F10:F11"/>
    <mergeCell ref="D10:D11"/>
    <mergeCell ref="H10:H11"/>
    <mergeCell ref="A8:L8"/>
    <mergeCell ref="G10:G11"/>
    <mergeCell ref="A13:A17"/>
    <mergeCell ref="A18:A2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T82"/>
  <sheetViews>
    <sheetView zoomScalePageLayoutView="0" workbookViewId="0" topLeftCell="A1">
      <selection activeCell="O40" sqref="O40"/>
    </sheetView>
  </sheetViews>
  <sheetFormatPr defaultColWidth="9.140625" defaultRowHeight="15"/>
  <cols>
    <col min="1" max="2" width="3.28125" style="0" customWidth="1"/>
    <col min="3" max="3" width="4.7109375" style="0" customWidth="1"/>
    <col min="4" max="4" width="4.28125" style="0" customWidth="1"/>
    <col min="5" max="5" width="12.7109375" style="0" customWidth="1"/>
    <col min="6" max="6" width="9.00390625" style="0" customWidth="1"/>
    <col min="7" max="7" width="9.28125" style="0" customWidth="1"/>
    <col min="8" max="8" width="5.8515625" style="0" customWidth="1"/>
    <col min="9" max="9" width="1.7109375" style="172" customWidth="1"/>
    <col min="10" max="10" width="10.7109375" style="0" customWidth="1"/>
    <col min="11" max="11" width="1.7109375" style="172" customWidth="1"/>
    <col min="12" max="12" width="10.7109375" style="0" customWidth="1"/>
    <col min="13" max="13" width="1.7109375" style="173" customWidth="1"/>
    <col min="14" max="14" width="10.7109375" style="0" customWidth="1"/>
    <col min="15" max="15" width="1.7109375" style="172" customWidth="1"/>
    <col min="16" max="16" width="10.7109375" style="0" customWidth="1"/>
    <col min="17" max="17" width="1.7109375" style="173" customWidth="1"/>
    <col min="18" max="18" width="0" style="0" hidden="1" customWidth="1"/>
    <col min="19" max="19" width="8.28125" style="0" customWidth="1"/>
    <col min="20" max="20" width="11.421875" style="0" hidden="1" customWidth="1"/>
  </cols>
  <sheetData>
    <row r="1" spans="1:17" s="36" customFormat="1" ht="42.75" customHeight="1">
      <c r="A1" s="28" t="e">
        <f>#REF!</f>
        <v>#REF!</v>
      </c>
      <c r="B1" s="28"/>
      <c r="C1" s="29"/>
      <c r="D1" s="29"/>
      <c r="E1" s="29"/>
      <c r="F1" s="29"/>
      <c r="G1" s="29"/>
      <c r="H1" s="29"/>
      <c r="I1" s="30"/>
      <c r="J1" s="31"/>
      <c r="K1" s="31"/>
      <c r="L1" s="35"/>
      <c r="M1" s="30"/>
      <c r="N1" s="30"/>
      <c r="O1" s="30"/>
      <c r="P1" s="29"/>
      <c r="Q1" s="30"/>
    </row>
    <row r="2" spans="1:17" s="41" customFormat="1" ht="42" customHeight="1">
      <c r="A2" s="37"/>
      <c r="B2" s="37"/>
      <c r="C2" s="37"/>
      <c r="D2" s="37"/>
      <c r="E2" s="37"/>
      <c r="F2" s="38"/>
      <c r="G2" s="39"/>
      <c r="H2" s="39"/>
      <c r="I2" s="40"/>
      <c r="J2" s="31"/>
      <c r="K2" s="31"/>
      <c r="L2" s="31"/>
      <c r="M2" s="40"/>
      <c r="N2" s="39"/>
      <c r="O2" s="40"/>
      <c r="P2" s="39"/>
      <c r="Q2" s="40"/>
    </row>
    <row r="3" spans="1:17" s="46" customFormat="1" ht="9">
      <c r="A3" s="42" t="s">
        <v>65</v>
      </c>
      <c r="B3" s="42"/>
      <c r="C3" s="42"/>
      <c r="D3" s="42"/>
      <c r="E3" s="42"/>
      <c r="F3" s="42" t="s">
        <v>66</v>
      </c>
      <c r="G3" s="42"/>
      <c r="H3" s="42"/>
      <c r="I3" s="43"/>
      <c r="J3" s="44" t="s">
        <v>67</v>
      </c>
      <c r="K3" s="43"/>
      <c r="L3" s="174" t="s">
        <v>68</v>
      </c>
      <c r="M3" s="43"/>
      <c r="N3" s="42"/>
      <c r="O3" s="43"/>
      <c r="P3" s="42"/>
      <c r="Q3" s="45" t="s">
        <v>69</v>
      </c>
    </row>
    <row r="4" spans="1:17" s="54" customFormat="1" ht="15.75" thickBot="1">
      <c r="A4" s="269" t="s">
        <v>70</v>
      </c>
      <c r="B4" s="269"/>
      <c r="C4" s="269"/>
      <c r="D4" s="47"/>
      <c r="E4" s="47"/>
      <c r="F4" s="47" t="s">
        <v>21</v>
      </c>
      <c r="G4" s="48"/>
      <c r="H4" s="47"/>
      <c r="I4" s="49"/>
      <c r="J4" s="50" t="s">
        <v>71</v>
      </c>
      <c r="K4" s="49"/>
      <c r="L4" s="51" t="s">
        <v>203</v>
      </c>
      <c r="M4" s="49"/>
      <c r="N4" s="47"/>
      <c r="O4" s="49"/>
      <c r="P4" s="47"/>
      <c r="Q4" s="53" t="s">
        <v>72</v>
      </c>
    </row>
    <row r="5" spans="1:17" s="46" customFormat="1" ht="9.75">
      <c r="A5" s="55"/>
      <c r="B5" s="56" t="s">
        <v>73</v>
      </c>
      <c r="C5" s="56" t="s">
        <v>74</v>
      </c>
      <c r="D5" s="56" t="s">
        <v>75</v>
      </c>
      <c r="E5" s="57" t="s">
        <v>76</v>
      </c>
      <c r="F5" s="57" t="s">
        <v>77</v>
      </c>
      <c r="G5" s="57"/>
      <c r="H5" s="57" t="s">
        <v>202</v>
      </c>
      <c r="I5" s="57"/>
      <c r="J5" s="56" t="s">
        <v>78</v>
      </c>
      <c r="K5" s="58"/>
      <c r="L5" s="56" t="s">
        <v>122</v>
      </c>
      <c r="M5" s="58"/>
      <c r="N5" s="56" t="s">
        <v>79</v>
      </c>
      <c r="O5" s="58"/>
      <c r="P5" s="56" t="s">
        <v>80</v>
      </c>
      <c r="Q5" s="59"/>
    </row>
    <row r="6" spans="1:17" s="46" customFormat="1" ht="15">
      <c r="A6" s="60"/>
      <c r="B6" s="61"/>
      <c r="C6" s="62"/>
      <c r="D6" s="61"/>
      <c r="E6" s="63"/>
      <c r="F6" s="63"/>
      <c r="G6" s="64"/>
      <c r="H6" s="63"/>
      <c r="I6" s="65"/>
      <c r="J6" s="61"/>
      <c r="K6" s="65"/>
      <c r="L6" s="61"/>
      <c r="M6" s="65"/>
      <c r="N6" s="61"/>
      <c r="O6" s="65"/>
      <c r="P6" s="61"/>
      <c r="Q6" s="66"/>
    </row>
    <row r="7" spans="1:17" s="46" customFormat="1" ht="15.75" thickBot="1">
      <c r="A7" s="60"/>
      <c r="B7" s="61"/>
      <c r="C7" s="62"/>
      <c r="D7" s="61"/>
      <c r="E7" s="175" t="s">
        <v>123</v>
      </c>
      <c r="F7" s="63"/>
      <c r="G7" s="64"/>
      <c r="H7" s="63"/>
      <c r="I7" s="65"/>
      <c r="J7" s="61"/>
      <c r="K7" s="65"/>
      <c r="L7" s="61"/>
      <c r="M7" s="65"/>
      <c r="N7" s="61"/>
      <c r="O7" s="65"/>
      <c r="P7" s="61"/>
      <c r="Q7" s="66"/>
    </row>
    <row r="8" spans="1:20" s="78" customFormat="1" ht="12.75">
      <c r="A8" s="67" t="s">
        <v>106</v>
      </c>
      <c r="B8" s="68">
        <f>IF($D8="","",VLOOKUP($D8,#REF!,15))</f>
      </c>
      <c r="C8" s="68"/>
      <c r="D8" s="69"/>
      <c r="E8" s="70" t="s">
        <v>338</v>
      </c>
      <c r="F8" s="70" t="s">
        <v>339</v>
      </c>
      <c r="G8" s="70"/>
      <c r="H8" s="70" t="s">
        <v>221</v>
      </c>
      <c r="I8" s="176"/>
      <c r="J8" s="94" t="str">
        <f>UPPER(IF(OR(I9="a",I9="as"),E8,IF(OR(I9="b",I9="bs"),E9,)))</f>
        <v>EUGENIO</v>
      </c>
      <c r="K8" s="95"/>
      <c r="L8" s="96"/>
      <c r="M8" s="96"/>
      <c r="N8" s="96"/>
      <c r="O8" s="96"/>
      <c r="P8" s="96"/>
      <c r="Q8" s="96"/>
      <c r="R8" s="77"/>
      <c r="T8" s="79" t="e">
        <f>#REF!</f>
        <v>#REF!</v>
      </c>
    </row>
    <row r="9" spans="1:20" s="78" customFormat="1" ht="12.75">
      <c r="A9" s="80" t="s">
        <v>109</v>
      </c>
      <c r="B9" s="68">
        <f>IF($D9="","",VLOOKUP($D9,#REF!,15))</f>
      </c>
      <c r="C9" s="68"/>
      <c r="D9" s="69"/>
      <c r="E9" s="68">
        <f>UPPER(IF($D9="","",VLOOKUP($D9,#REF!,2)))</f>
      </c>
      <c r="F9" s="68">
        <f>IF($D9="","",VLOOKUP($D9,#REF!,3))</f>
      </c>
      <c r="G9" s="68"/>
      <c r="H9" s="70"/>
      <c r="I9" s="177" t="s">
        <v>33</v>
      </c>
      <c r="J9" s="178" t="s">
        <v>82</v>
      </c>
      <c r="K9" s="84" t="s">
        <v>33</v>
      </c>
      <c r="L9" s="94" t="str">
        <f>UPPER(IF(OR(K9="a",K9="as"),J8,IF(OR(K9="b",K9="bs"),J10,)))</f>
        <v>EUGENIO</v>
      </c>
      <c r="M9" s="95"/>
      <c r="N9" s="96"/>
      <c r="O9" s="96"/>
      <c r="P9" s="96"/>
      <c r="Q9" s="96"/>
      <c r="R9" s="77"/>
      <c r="T9" s="86" t="e">
        <f>#REF!</f>
        <v>#REF!</v>
      </c>
    </row>
    <row r="10" spans="1:20" s="78" customFormat="1" ht="12.75">
      <c r="A10" s="80" t="s">
        <v>111</v>
      </c>
      <c r="B10" s="68">
        <f>IF($D10="","",VLOOKUP($D10,#REF!,15))</f>
      </c>
      <c r="C10" s="68"/>
      <c r="D10" s="69"/>
      <c r="E10" s="68" t="s">
        <v>367</v>
      </c>
      <c r="F10" s="68" t="s">
        <v>368</v>
      </c>
      <c r="G10" s="68"/>
      <c r="H10" s="70" t="s">
        <v>222</v>
      </c>
      <c r="I10" s="176"/>
      <c r="J10" s="94" t="str">
        <f>UPPER(IF(OR(I11="a",I11="as"),E10,IF(OR(I11="b",I11="bs"),E11,)))</f>
        <v>DASIAN</v>
      </c>
      <c r="K10" s="179"/>
      <c r="L10" s="219" t="s">
        <v>334</v>
      </c>
      <c r="M10" s="98"/>
      <c r="N10" s="96"/>
      <c r="O10" s="96"/>
      <c r="P10" s="96"/>
      <c r="Q10" s="96"/>
      <c r="R10" s="77"/>
      <c r="T10" s="86" t="e">
        <f>#REF!</f>
        <v>#REF!</v>
      </c>
    </row>
    <row r="11" spans="1:20" s="78" customFormat="1" ht="12.75">
      <c r="A11" s="80" t="s">
        <v>113</v>
      </c>
      <c r="B11" s="68">
        <f>IF($D11="","",VLOOKUP($D11,#REF!,15))</f>
      </c>
      <c r="C11" s="68"/>
      <c r="D11" s="69"/>
      <c r="E11" s="68">
        <f>UPPER(IF($D11="","",VLOOKUP($D11,#REF!,2)))</f>
      </c>
      <c r="F11" s="68">
        <f>IF($D11="","",VLOOKUP($D11,#REF!,3))</f>
      </c>
      <c r="G11" s="68"/>
      <c r="H11" s="70"/>
      <c r="I11" s="177" t="s">
        <v>33</v>
      </c>
      <c r="J11" s="72"/>
      <c r="K11" s="96"/>
      <c r="L11" s="92" t="s">
        <v>124</v>
      </c>
      <c r="M11" s="103" t="s">
        <v>33</v>
      </c>
      <c r="N11" s="94" t="str">
        <f>UPPER(IF(OR(M11="a",M11="as"),L9,IF(OR(M11="b",M11="bs"),L13,)))</f>
        <v>EUGENIO</v>
      </c>
      <c r="O11" s="95"/>
      <c r="P11" s="96"/>
      <c r="Q11" s="96"/>
      <c r="R11" s="77"/>
      <c r="T11" s="86" t="e">
        <f>#REF!</f>
        <v>#REF!</v>
      </c>
    </row>
    <row r="12" spans="1:20" s="78" customFormat="1" ht="12.75">
      <c r="A12" s="80" t="s">
        <v>115</v>
      </c>
      <c r="B12" s="68">
        <f>IF($D12="","",VLOOKUP($D12,#REF!,15))</f>
      </c>
      <c r="C12" s="68"/>
      <c r="D12" s="69"/>
      <c r="E12" s="68">
        <f>UPPER(IF($D12="","",VLOOKUP($D12,#REF!,2)))</f>
      </c>
      <c r="F12" s="68">
        <f>IF($D12="","",VLOOKUP($D12,#REF!,3))</f>
      </c>
      <c r="G12" s="68"/>
      <c r="H12" s="70"/>
      <c r="I12" s="176"/>
      <c r="J12" s="94" t="str">
        <f>UPPER(IF(OR(I13="a",I13="as"),E12,IF(OR(I13="b",I13="bs"),E13,)))</f>
        <v>GONZALES</v>
      </c>
      <c r="K12" s="95"/>
      <c r="L12" s="180"/>
      <c r="M12" s="181"/>
      <c r="N12" s="219" t="s">
        <v>329</v>
      </c>
      <c r="O12" s="98"/>
      <c r="P12" s="96"/>
      <c r="Q12" s="96"/>
      <c r="R12" s="77"/>
      <c r="T12" s="86" t="e">
        <f>#REF!</f>
        <v>#REF!</v>
      </c>
    </row>
    <row r="13" spans="1:20" s="78" customFormat="1" ht="12.75">
      <c r="A13" s="80" t="s">
        <v>116</v>
      </c>
      <c r="B13" s="68">
        <f>IF($D13="","",VLOOKUP($D13,#REF!,15))</f>
      </c>
      <c r="C13" s="68"/>
      <c r="D13" s="69"/>
      <c r="E13" s="68" t="s">
        <v>383</v>
      </c>
      <c r="F13" s="68" t="s">
        <v>384</v>
      </c>
      <c r="G13" s="68"/>
      <c r="H13" s="70" t="s">
        <v>223</v>
      </c>
      <c r="I13" s="177" t="s">
        <v>34</v>
      </c>
      <c r="J13" s="178" t="s">
        <v>84</v>
      </c>
      <c r="K13" s="84" t="s">
        <v>33</v>
      </c>
      <c r="L13" s="94" t="str">
        <f>UPPER(IF(OR(K13="a",K13="as"),J12,IF(OR(K13="b",K13="bs"),J14,)))</f>
        <v>GONZALES</v>
      </c>
      <c r="M13" s="182"/>
      <c r="N13" s="96"/>
      <c r="O13" s="98"/>
      <c r="P13" s="96"/>
      <c r="Q13" s="96"/>
      <c r="R13" s="77"/>
      <c r="T13" s="86" t="e">
        <f>#REF!</f>
        <v>#REF!</v>
      </c>
    </row>
    <row r="14" spans="1:20" s="78" customFormat="1" ht="12.75">
      <c r="A14" s="80" t="s">
        <v>119</v>
      </c>
      <c r="B14" s="68">
        <f>IF($D14="","",VLOOKUP($D14,#REF!,15))</f>
      </c>
      <c r="C14" s="68"/>
      <c r="D14" s="69"/>
      <c r="E14" s="68">
        <f>UPPER(IF($D14="","",VLOOKUP($D14,#REF!,2)))</f>
      </c>
      <c r="F14" s="68">
        <f>IF($D14="","",VLOOKUP($D14,#REF!,3))</f>
      </c>
      <c r="G14" s="68"/>
      <c r="H14" s="70"/>
      <c r="I14" s="176"/>
      <c r="J14" s="94" t="str">
        <f>UPPER(IF(OR(I15="a",I15="as"),E14,IF(OR(I15="b",I15="bs"),E15,)))</f>
        <v>GABALDON</v>
      </c>
      <c r="K14" s="108"/>
      <c r="L14" s="219" t="s">
        <v>329</v>
      </c>
      <c r="M14" s="96"/>
      <c r="N14" s="96"/>
      <c r="O14" s="98"/>
      <c r="P14" s="96"/>
      <c r="Q14" s="96"/>
      <c r="R14" s="77"/>
      <c r="T14" s="86" t="e">
        <f>#REF!</f>
        <v>#REF!</v>
      </c>
    </row>
    <row r="15" spans="1:20" s="78" customFormat="1" ht="12.75">
      <c r="A15" s="67" t="s">
        <v>121</v>
      </c>
      <c r="B15" s="68">
        <f>IF($D15="","",VLOOKUP($D15,#REF!,15))</f>
      </c>
      <c r="C15" s="68"/>
      <c r="D15" s="69"/>
      <c r="E15" s="70" t="s">
        <v>394</v>
      </c>
      <c r="F15" s="70" t="s">
        <v>395</v>
      </c>
      <c r="G15" s="70"/>
      <c r="H15" s="70" t="s">
        <v>224</v>
      </c>
      <c r="I15" s="177" t="s">
        <v>34</v>
      </c>
      <c r="J15" s="72"/>
      <c r="K15" s="96"/>
      <c r="L15" s="96"/>
      <c r="M15" s="183"/>
      <c r="N15" s="92" t="s">
        <v>125</v>
      </c>
      <c r="O15" s="103" t="s">
        <v>33</v>
      </c>
      <c r="P15" s="94" t="str">
        <f>UPPER(IF(OR(O15="a",O15="as"),N11,IF(OR(O15="b",O15="bs"),N19,)))</f>
        <v>EUGENIO</v>
      </c>
      <c r="Q15" s="95"/>
      <c r="R15" s="77"/>
      <c r="T15" s="86" t="e">
        <f>#REF!</f>
        <v>#REF!</v>
      </c>
    </row>
    <row r="16" spans="1:20" s="78" customFormat="1" ht="12.75">
      <c r="A16" s="67" t="s">
        <v>126</v>
      </c>
      <c r="B16" s="68">
        <f>IF($D16="","",VLOOKUP($D16,#REF!,15))</f>
      </c>
      <c r="C16" s="68"/>
      <c r="D16" s="69"/>
      <c r="E16" s="70" t="s">
        <v>293</v>
      </c>
      <c r="F16" s="70" t="s">
        <v>393</v>
      </c>
      <c r="G16" s="70"/>
      <c r="H16" s="70" t="s">
        <v>225</v>
      </c>
      <c r="I16" s="176"/>
      <c r="J16" s="94" t="str">
        <f>UPPER(IF(OR(I17="a",I17="as"),E16,IF(OR(I17="b",I17="bs"),E17,)))</f>
        <v>PINZON</v>
      </c>
      <c r="K16" s="95"/>
      <c r="L16" s="96"/>
      <c r="M16" s="96"/>
      <c r="N16" s="96"/>
      <c r="O16" s="98"/>
      <c r="P16" s="219" t="s">
        <v>334</v>
      </c>
      <c r="Q16" s="98"/>
      <c r="R16" s="77"/>
      <c r="T16" s="86" t="e">
        <f>#REF!</f>
        <v>#REF!</v>
      </c>
    </row>
    <row r="17" spans="1:20" s="78" customFormat="1" ht="13.5" thickBot="1">
      <c r="A17" s="80" t="s">
        <v>127</v>
      </c>
      <c r="B17" s="68">
        <f>IF($D17="","",VLOOKUP($D17,#REF!,15))</f>
      </c>
      <c r="C17" s="68"/>
      <c r="D17" s="69"/>
      <c r="E17" s="68">
        <f>UPPER(IF($D17="","",VLOOKUP($D17,#REF!,2)))</f>
      </c>
      <c r="F17" s="68">
        <f>IF($D17="","",VLOOKUP($D17,#REF!,3))</f>
      </c>
      <c r="G17" s="68"/>
      <c r="H17" s="70"/>
      <c r="I17" s="177" t="s">
        <v>33</v>
      </c>
      <c r="J17" s="178" t="s">
        <v>86</v>
      </c>
      <c r="K17" s="84" t="s">
        <v>34</v>
      </c>
      <c r="L17" s="94" t="str">
        <f>UPPER(IF(OR(K17="a",K17="as"),J16,IF(OR(K17="b",K17="bs"),J18,)))</f>
        <v>SOBREVEGA</v>
      </c>
      <c r="M17" s="95"/>
      <c r="N17" s="96"/>
      <c r="O17" s="98"/>
      <c r="P17" s="96"/>
      <c r="Q17" s="98"/>
      <c r="R17" s="77"/>
      <c r="T17" s="106" t="e">
        <f>#REF!</f>
        <v>#REF!</v>
      </c>
    </row>
    <row r="18" spans="1:18" s="78" customFormat="1" ht="12.75">
      <c r="A18" s="80" t="s">
        <v>128</v>
      </c>
      <c r="B18" s="68">
        <f>IF($D18="","",VLOOKUP($D18,#REF!,15))</f>
      </c>
      <c r="C18" s="68"/>
      <c r="D18" s="69"/>
      <c r="E18" s="68" t="s">
        <v>373</v>
      </c>
      <c r="F18" s="68" t="s">
        <v>374</v>
      </c>
      <c r="G18" s="68"/>
      <c r="H18" s="70" t="s">
        <v>226</v>
      </c>
      <c r="I18" s="176"/>
      <c r="J18" s="94" t="str">
        <f>UPPER(IF(OR(I19="a",I19="as"),E18,IF(OR(I19="b",I19="bs"),E19,)))</f>
        <v>SOBREVEGA</v>
      </c>
      <c r="K18" s="179"/>
      <c r="L18" s="219" t="s">
        <v>331</v>
      </c>
      <c r="M18" s="98"/>
      <c r="N18" s="96"/>
      <c r="O18" s="98"/>
      <c r="P18" s="96"/>
      <c r="Q18" s="98"/>
      <c r="R18" s="77"/>
    </row>
    <row r="19" spans="1:18" s="78" customFormat="1" ht="12.75">
      <c r="A19" s="80" t="s">
        <v>129</v>
      </c>
      <c r="B19" s="68">
        <f>IF($D19="","",VLOOKUP($D19,#REF!,15))</f>
      </c>
      <c r="C19" s="68"/>
      <c r="D19" s="69"/>
      <c r="E19" s="68">
        <f>UPPER(IF($D19="","",VLOOKUP($D19,#REF!,2)))</f>
      </c>
      <c r="F19" s="68">
        <f>IF($D19="","",VLOOKUP($D19,#REF!,3))</f>
      </c>
      <c r="G19" s="68"/>
      <c r="H19" s="70"/>
      <c r="I19" s="177" t="s">
        <v>33</v>
      </c>
      <c r="J19" s="72"/>
      <c r="K19" s="96"/>
      <c r="L19" s="92" t="s">
        <v>130</v>
      </c>
      <c r="M19" s="103" t="s">
        <v>33</v>
      </c>
      <c r="N19" s="94" t="str">
        <f>UPPER(IF(OR(M19="a",M19="as"),L17,IF(OR(M19="b",M19="bs"),L21,)))</f>
        <v>SOBREVEGA</v>
      </c>
      <c r="O19" s="108"/>
      <c r="P19" s="96"/>
      <c r="Q19" s="98"/>
      <c r="R19" s="77"/>
    </row>
    <row r="20" spans="1:18" s="78" customFormat="1" ht="12.75">
      <c r="A20" s="80" t="s">
        <v>131</v>
      </c>
      <c r="B20" s="68">
        <f>IF($D20="","",VLOOKUP($D20,#REF!,15))</f>
      </c>
      <c r="C20" s="68"/>
      <c r="D20" s="69"/>
      <c r="E20" s="68" t="s">
        <v>256</v>
      </c>
      <c r="F20" s="68">
        <f>IF($D20="","",VLOOKUP($D20,#REF!,3))</f>
      </c>
      <c r="G20" s="68"/>
      <c r="H20" s="70" t="s">
        <v>227</v>
      </c>
      <c r="I20" s="176"/>
      <c r="J20" s="94" t="str">
        <f>UPPER(IF(OR(I21="a",I21="as"),E20,IF(OR(I21="b",I21="bs"),E21,)))</f>
        <v>RAMIREZ</v>
      </c>
      <c r="K20" s="95"/>
      <c r="L20" s="180"/>
      <c r="M20" s="181"/>
      <c r="N20" s="219" t="s">
        <v>334</v>
      </c>
      <c r="O20" s="96"/>
      <c r="P20" s="96"/>
      <c r="Q20" s="98"/>
      <c r="R20" s="77"/>
    </row>
    <row r="21" spans="1:18" s="78" customFormat="1" ht="12.75">
      <c r="A21" s="80" t="s">
        <v>132</v>
      </c>
      <c r="B21" s="68">
        <f>IF($D21="","",VLOOKUP($D21,#REF!,15))</f>
      </c>
      <c r="C21" s="68"/>
      <c r="D21" s="69"/>
      <c r="E21" s="68" t="s">
        <v>342</v>
      </c>
      <c r="F21" s="68" t="s">
        <v>343</v>
      </c>
      <c r="G21" s="220" t="s">
        <v>228</v>
      </c>
      <c r="H21" s="184" t="s">
        <v>88</v>
      </c>
      <c r="I21" s="177" t="s">
        <v>34</v>
      </c>
      <c r="J21" s="178" t="s">
        <v>133</v>
      </c>
      <c r="K21" s="84" t="s">
        <v>34</v>
      </c>
      <c r="L21" s="94" t="str">
        <f>UPPER(IF(OR(K21="a",K21="as"),J20,IF(OR(K21="b",K21="bs"),J22,)))</f>
        <v>GITALAN</v>
      </c>
      <c r="M21" s="182"/>
      <c r="N21" s="96"/>
      <c r="O21" s="96"/>
      <c r="P21" s="96"/>
      <c r="Q21" s="98"/>
      <c r="R21" s="77"/>
    </row>
    <row r="22" spans="1:18" s="78" customFormat="1" ht="12.75">
      <c r="A22" s="80" t="s">
        <v>134</v>
      </c>
      <c r="B22" s="68">
        <f>IF($D22="","",VLOOKUP($D22,#REF!,15))</f>
      </c>
      <c r="C22" s="68"/>
      <c r="D22" s="69"/>
      <c r="E22" s="68">
        <f>UPPER(IF($D22="","",VLOOKUP($D22,#REF!,2)))</f>
      </c>
      <c r="F22" s="68">
        <f>IF($D22="","",VLOOKUP($D22,#REF!,3))</f>
      </c>
      <c r="G22" s="68"/>
      <c r="H22" s="70"/>
      <c r="I22" s="176"/>
      <c r="J22" s="94" t="str">
        <f>UPPER(IF(OR(I23="a",I23="as"),E22,IF(OR(I23="b",I23="bs"),E23,)))</f>
        <v>GITALAN</v>
      </c>
      <c r="K22" s="108"/>
      <c r="L22" s="219" t="s">
        <v>334</v>
      </c>
      <c r="M22" s="96"/>
      <c r="N22" s="96"/>
      <c r="O22" s="96"/>
      <c r="P22" s="96"/>
      <c r="Q22" s="98"/>
      <c r="R22" s="77"/>
    </row>
    <row r="23" spans="1:18" s="78" customFormat="1" ht="12.75">
      <c r="A23" s="67" t="s">
        <v>135</v>
      </c>
      <c r="B23" s="68">
        <f>IF($D23="","",VLOOKUP($D23,#REF!,15))</f>
      </c>
      <c r="C23" s="68"/>
      <c r="D23" s="69"/>
      <c r="E23" s="68" t="s">
        <v>359</v>
      </c>
      <c r="F23" s="70" t="s">
        <v>360</v>
      </c>
      <c r="G23" s="70"/>
      <c r="H23" s="70" t="s">
        <v>229</v>
      </c>
      <c r="I23" s="177" t="s">
        <v>34</v>
      </c>
      <c r="J23" s="72"/>
      <c r="K23" s="96"/>
      <c r="L23" s="96"/>
      <c r="M23" s="183"/>
      <c r="N23" s="185" t="s">
        <v>136</v>
      </c>
      <c r="O23" s="116"/>
      <c r="P23" s="94" t="str">
        <f>UPPER(IF(OR(O24="a",O24="as"),P15,IF(OR(O24="b",O24="bs"),P31,)))</f>
        <v>MILO</v>
      </c>
      <c r="Q23" s="117"/>
      <c r="R23" s="77"/>
    </row>
    <row r="24" spans="1:18" s="78" customFormat="1" ht="12.75">
      <c r="A24" s="67" t="s">
        <v>137</v>
      </c>
      <c r="B24" s="68">
        <f>IF($D24="","",VLOOKUP($D24,#REF!,15))</f>
      </c>
      <c r="C24" s="68"/>
      <c r="D24" s="69"/>
      <c r="E24" s="68" t="s">
        <v>354</v>
      </c>
      <c r="F24" s="70" t="s">
        <v>355</v>
      </c>
      <c r="G24" s="70"/>
      <c r="H24" s="70" t="s">
        <v>230</v>
      </c>
      <c r="I24" s="176"/>
      <c r="J24" s="94" t="str">
        <f>UPPER(IF(OR(I25="a",I25="as"),E24,IF(OR(I25="b",I25="bs"),E25,)))</f>
        <v>JIMENEZ</v>
      </c>
      <c r="K24" s="95"/>
      <c r="L24" s="96"/>
      <c r="M24" s="96"/>
      <c r="N24" s="92" t="s">
        <v>138</v>
      </c>
      <c r="O24" s="118" t="s">
        <v>34</v>
      </c>
      <c r="P24" s="219" t="s">
        <v>329</v>
      </c>
      <c r="Q24" s="105"/>
      <c r="R24" s="77"/>
    </row>
    <row r="25" spans="1:18" s="78" customFormat="1" ht="12.75">
      <c r="A25" s="80" t="s">
        <v>139</v>
      </c>
      <c r="B25" s="68">
        <f>IF($D25="","",VLOOKUP($D25,#REF!,15))</f>
      </c>
      <c r="C25" s="68"/>
      <c r="D25" s="69"/>
      <c r="E25" s="68">
        <f>UPPER(IF($D25="","",VLOOKUP($D25,#REF!,2)))</f>
      </c>
      <c r="F25" s="68">
        <f>IF($D25="","",VLOOKUP($D25,#REF!,3))</f>
      </c>
      <c r="G25" s="68"/>
      <c r="H25" s="70"/>
      <c r="I25" s="177" t="s">
        <v>33</v>
      </c>
      <c r="J25" s="178" t="s">
        <v>89</v>
      </c>
      <c r="K25" s="84" t="s">
        <v>34</v>
      </c>
      <c r="L25" s="94" t="str">
        <f>UPPER(IF(OR(K25="a",K25="as"),J24,IF(OR(K25="b",K25="bs"),J26,)))</f>
        <v>NAGRET</v>
      </c>
      <c r="M25" s="95"/>
      <c r="N25" s="96"/>
      <c r="O25" s="96"/>
      <c r="P25" s="96"/>
      <c r="Q25" s="98"/>
      <c r="R25" s="77"/>
    </row>
    <row r="26" spans="1:18" s="78" customFormat="1" ht="12.75">
      <c r="A26" s="80" t="s">
        <v>140</v>
      </c>
      <c r="B26" s="68">
        <f>IF($D26="","",VLOOKUP($D26,#REF!,15))</f>
      </c>
      <c r="C26" s="68"/>
      <c r="D26" s="69"/>
      <c r="E26" s="68" t="s">
        <v>348</v>
      </c>
      <c r="F26" s="68" t="s">
        <v>349</v>
      </c>
      <c r="G26" s="68"/>
      <c r="H26" s="70" t="s">
        <v>231</v>
      </c>
      <c r="I26" s="176"/>
      <c r="J26" s="94" t="str">
        <f>UPPER(IF(OR(I27="a",I27="as"),E26,IF(OR(I27="b",I27="bs"),E27,)))</f>
        <v>NAGRET</v>
      </c>
      <c r="K26" s="179"/>
      <c r="L26" s="219" t="s">
        <v>331</v>
      </c>
      <c r="M26" s="98"/>
      <c r="N26" s="96"/>
      <c r="O26" s="96"/>
      <c r="P26" s="96"/>
      <c r="Q26" s="98"/>
      <c r="R26" s="77"/>
    </row>
    <row r="27" spans="1:18" s="78" customFormat="1" ht="12.75">
      <c r="A27" s="80" t="s">
        <v>141</v>
      </c>
      <c r="B27" s="68">
        <f>IF($D27="","",VLOOKUP($D27,#REF!,15))</f>
      </c>
      <c r="C27" s="68"/>
      <c r="D27" s="69"/>
      <c r="E27" s="68">
        <f>UPPER(IF($D27="","",VLOOKUP($D27,#REF!,2)))</f>
      </c>
      <c r="F27" s="68">
        <f>IF($D27="","",VLOOKUP($D27,#REF!,3))</f>
      </c>
      <c r="G27" s="68"/>
      <c r="H27" s="70"/>
      <c r="I27" s="177" t="s">
        <v>33</v>
      </c>
      <c r="J27" s="72"/>
      <c r="K27" s="96"/>
      <c r="L27" s="92" t="s">
        <v>142</v>
      </c>
      <c r="M27" s="103" t="s">
        <v>33</v>
      </c>
      <c r="N27" s="94" t="str">
        <f>UPPER(IF(OR(M27="a",M27="as"),L25,IF(OR(M27="b",M27="bs"),L29,)))</f>
        <v>NAGRET</v>
      </c>
      <c r="O27" s="95"/>
      <c r="P27" s="96"/>
      <c r="Q27" s="98"/>
      <c r="R27" s="77"/>
    </row>
    <row r="28" spans="1:18" s="78" customFormat="1" ht="12.75">
      <c r="A28" s="80" t="s">
        <v>143</v>
      </c>
      <c r="B28" s="68">
        <f>IF($D28="","",VLOOKUP($D28,#REF!,15))</f>
      </c>
      <c r="C28" s="68"/>
      <c r="D28" s="69"/>
      <c r="E28" s="68">
        <f>UPPER(IF($D28="","",VLOOKUP($D28,#REF!,2)))</f>
      </c>
      <c r="F28" s="68">
        <f>IF($D28="","",VLOOKUP($D28,#REF!,3))</f>
      </c>
      <c r="G28" s="68"/>
      <c r="H28" s="70"/>
      <c r="I28" s="176"/>
      <c r="J28" s="94" t="str">
        <f>UPPER(IF(OR(I29="a",I29="as"),E28,IF(OR(I29="b",I29="bs"),E29,)))</f>
        <v>SANTOS</v>
      </c>
      <c r="K28" s="95"/>
      <c r="L28" s="180"/>
      <c r="M28" s="181"/>
      <c r="N28" s="219" t="s">
        <v>331</v>
      </c>
      <c r="O28" s="98"/>
      <c r="P28" s="96"/>
      <c r="Q28" s="98"/>
      <c r="R28" s="77"/>
    </row>
    <row r="29" spans="1:18" s="78" customFormat="1" ht="12.75">
      <c r="A29" s="80" t="s">
        <v>144</v>
      </c>
      <c r="B29" s="68">
        <f>IF($D29="","",VLOOKUP($D29,#REF!,15))</f>
      </c>
      <c r="C29" s="68"/>
      <c r="D29" s="69"/>
      <c r="E29" s="68" t="s">
        <v>387</v>
      </c>
      <c r="F29" s="68" t="s">
        <v>388</v>
      </c>
      <c r="G29" s="68"/>
      <c r="H29" s="70" t="s">
        <v>232</v>
      </c>
      <c r="I29" s="177" t="s">
        <v>34</v>
      </c>
      <c r="J29" s="178" t="s">
        <v>83</v>
      </c>
      <c r="K29" s="84" t="s">
        <v>34</v>
      </c>
      <c r="L29" s="94" t="str">
        <f>UPPER(IF(OR(K29="a",K29="as"),J28,IF(OR(K29="b",K29="bs"),J30,)))</f>
        <v>SAMPATON</v>
      </c>
      <c r="M29" s="182"/>
      <c r="N29" s="96"/>
      <c r="O29" s="98"/>
      <c r="P29" s="96"/>
      <c r="Q29" s="98"/>
      <c r="R29" s="77"/>
    </row>
    <row r="30" spans="1:18" s="78" customFormat="1" ht="12.75">
      <c r="A30" s="80" t="s">
        <v>145</v>
      </c>
      <c r="B30" s="68">
        <f>IF($D30="","",VLOOKUP($D30,#REF!,15))</f>
      </c>
      <c r="C30" s="68"/>
      <c r="D30" s="69"/>
      <c r="E30" s="68">
        <f>UPPER(IF($D30="","",VLOOKUP($D30,#REF!,2)))</f>
      </c>
      <c r="F30" s="68">
        <f>IF($D30="","",VLOOKUP($D30,#REF!,3))</f>
      </c>
      <c r="G30" s="68"/>
      <c r="H30" s="70"/>
      <c r="I30" s="176"/>
      <c r="J30" s="94" t="str">
        <f>UPPER(IF(OR(I31="a",I31="as"),E30,IF(OR(I31="b",I31="bs"),E31,)))</f>
        <v>SAMPATON</v>
      </c>
      <c r="K30" s="108"/>
      <c r="L30" s="219" t="s">
        <v>331</v>
      </c>
      <c r="M30" s="96"/>
      <c r="N30" s="96"/>
      <c r="O30" s="98"/>
      <c r="P30" s="96"/>
      <c r="Q30" s="98"/>
      <c r="R30" s="77"/>
    </row>
    <row r="31" spans="1:18" s="78" customFormat="1" ht="12.75">
      <c r="A31" s="67" t="s">
        <v>146</v>
      </c>
      <c r="B31" s="68">
        <f>IF($D31="","",VLOOKUP($D31,#REF!,15))</f>
      </c>
      <c r="C31" s="68"/>
      <c r="D31" s="69"/>
      <c r="E31" s="70" t="s">
        <v>381</v>
      </c>
      <c r="F31" s="70" t="s">
        <v>382</v>
      </c>
      <c r="G31" s="70"/>
      <c r="H31" s="70" t="s">
        <v>233</v>
      </c>
      <c r="I31" s="177" t="s">
        <v>34</v>
      </c>
      <c r="J31" s="72"/>
      <c r="K31" s="96"/>
      <c r="L31" s="96"/>
      <c r="M31" s="183"/>
      <c r="N31" s="92" t="s">
        <v>147</v>
      </c>
      <c r="O31" s="103" t="s">
        <v>34</v>
      </c>
      <c r="P31" s="94" t="str">
        <f>UPPER(IF(OR(O31="a",O31="as"),N27,IF(OR(O31="b",O31="bs"),N35,)))</f>
        <v>MILO</v>
      </c>
      <c r="Q31" s="108"/>
      <c r="R31" s="77"/>
    </row>
    <row r="32" spans="1:18" s="78" customFormat="1" ht="12.75">
      <c r="A32" s="67" t="s">
        <v>148</v>
      </c>
      <c r="B32" s="68">
        <f>IF($D32="","",VLOOKUP($D32,#REF!,15))</f>
      </c>
      <c r="C32" s="68"/>
      <c r="D32" s="69"/>
      <c r="E32" s="70" t="s">
        <v>350</v>
      </c>
      <c r="F32" s="70" t="s">
        <v>351</v>
      </c>
      <c r="G32" s="70"/>
      <c r="H32" s="70" t="s">
        <v>234</v>
      </c>
      <c r="I32" s="176"/>
      <c r="J32" s="94" t="str">
        <f>UPPER(IF(OR(I33="a",I33="as"),E32,IF(OR(I33="b",I33="bs"),E33,)))</f>
        <v>MILO</v>
      </c>
      <c r="K32" s="95"/>
      <c r="L32" s="96"/>
      <c r="M32" s="96"/>
      <c r="N32" s="96"/>
      <c r="O32" s="98"/>
      <c r="P32" s="219" t="s">
        <v>329</v>
      </c>
      <c r="Q32" s="96"/>
      <c r="R32" s="77"/>
    </row>
    <row r="33" spans="1:18" s="78" customFormat="1" ht="12.75">
      <c r="A33" s="80" t="s">
        <v>149</v>
      </c>
      <c r="B33" s="68">
        <f>IF($D33="","",VLOOKUP($D33,#REF!,15))</f>
      </c>
      <c r="C33" s="68"/>
      <c r="D33" s="69"/>
      <c r="E33" s="68">
        <f>UPPER(IF($D33="","",VLOOKUP($D33,#REF!,2)))</f>
      </c>
      <c r="F33" s="68">
        <f>IF($D33="","",VLOOKUP($D33,#REF!,3))</f>
      </c>
      <c r="G33" s="68"/>
      <c r="H33" s="70"/>
      <c r="I33" s="177" t="s">
        <v>33</v>
      </c>
      <c r="J33" s="178" t="s">
        <v>87</v>
      </c>
      <c r="K33" s="84" t="s">
        <v>33</v>
      </c>
      <c r="L33" s="94" t="str">
        <f>UPPER(IF(OR(K33="a",K33="as"),J32,IF(OR(K33="b",K33="bs"),J34,)))</f>
        <v>MILO</v>
      </c>
      <c r="M33" s="95"/>
      <c r="N33" s="96"/>
      <c r="O33" s="98"/>
      <c r="P33" s="96"/>
      <c r="Q33" s="96"/>
      <c r="R33" s="77"/>
    </row>
    <row r="34" spans="1:18" s="78" customFormat="1" ht="12.75">
      <c r="A34" s="80" t="s">
        <v>150</v>
      </c>
      <c r="B34" s="68">
        <f>IF($D34="","",VLOOKUP($D34,#REF!,15))</f>
      </c>
      <c r="C34" s="68"/>
      <c r="D34" s="69"/>
      <c r="E34" s="68" t="s">
        <v>375</v>
      </c>
      <c r="F34" s="68" t="s">
        <v>376</v>
      </c>
      <c r="G34" s="68"/>
      <c r="H34" s="70" t="s">
        <v>235</v>
      </c>
      <c r="I34" s="176"/>
      <c r="J34" s="94" t="str">
        <f>UPPER(IF(OR(I35="a",I35="as"),E34,IF(OR(I35="b",I35="bs"),E35,)))</f>
        <v>ALARCON</v>
      </c>
      <c r="K34" s="179"/>
      <c r="L34" s="219" t="s">
        <v>331</v>
      </c>
      <c r="M34" s="98"/>
      <c r="N34" s="96"/>
      <c r="O34" s="98"/>
      <c r="P34" s="96"/>
      <c r="Q34" s="96"/>
      <c r="R34" s="77"/>
    </row>
    <row r="35" spans="1:18" s="78" customFormat="1" ht="12.75">
      <c r="A35" s="80" t="s">
        <v>151</v>
      </c>
      <c r="B35" s="68">
        <f>IF($D35="","",VLOOKUP($D35,#REF!,15))</f>
      </c>
      <c r="C35" s="68"/>
      <c r="D35" s="69"/>
      <c r="E35" s="68">
        <f>UPPER(IF($D35="","",VLOOKUP($D35,#REF!,2)))</f>
      </c>
      <c r="F35" s="68">
        <f>IF($D35="","",VLOOKUP($D35,#REF!,3))</f>
      </c>
      <c r="G35" s="68"/>
      <c r="H35" s="70"/>
      <c r="I35" s="177" t="s">
        <v>33</v>
      </c>
      <c r="J35" s="72"/>
      <c r="K35" s="96"/>
      <c r="L35" s="92" t="s">
        <v>152</v>
      </c>
      <c r="M35" s="103" t="s">
        <v>33</v>
      </c>
      <c r="N35" s="94" t="str">
        <f>UPPER(IF(OR(M35="a",M35="as"),L33,IF(OR(M35="b",M35="bs"),L37,)))</f>
        <v>MILO</v>
      </c>
      <c r="O35" s="108"/>
      <c r="P35" s="96"/>
      <c r="Q35" s="96"/>
      <c r="R35" s="77"/>
    </row>
    <row r="36" spans="1:18" s="78" customFormat="1" ht="12.75">
      <c r="A36" s="80" t="s">
        <v>153</v>
      </c>
      <c r="B36" s="68">
        <f>IF($D36="","",VLOOKUP($D36,#REF!,15))</f>
      </c>
      <c r="C36" s="68"/>
      <c r="D36" s="69"/>
      <c r="E36" s="68">
        <f>UPPER(IF($D36="","",VLOOKUP($D36,#REF!,2)))</f>
      </c>
      <c r="F36" s="68">
        <f>IF($D36="","",VLOOKUP($D36,#REF!,3))</f>
      </c>
      <c r="G36" s="68"/>
      <c r="H36" s="70"/>
      <c r="I36" s="176"/>
      <c r="J36" s="94" t="str">
        <f>UPPER(IF(OR(I37="a",I37="as"),E36,IF(OR(I37="b",I37="bs"),E37,)))</f>
        <v>CORTEZ</v>
      </c>
      <c r="K36" s="95"/>
      <c r="L36" s="180"/>
      <c r="M36" s="181"/>
      <c r="N36" s="219" t="s">
        <v>334</v>
      </c>
      <c r="O36" s="96"/>
      <c r="P36" s="96"/>
      <c r="Q36" s="96"/>
      <c r="R36" s="77"/>
    </row>
    <row r="37" spans="1:18" s="78" customFormat="1" ht="12.75">
      <c r="A37" s="80" t="s">
        <v>154</v>
      </c>
      <c r="B37" s="68">
        <f>IF($D37="","",VLOOKUP($D37,#REF!,15))</f>
      </c>
      <c r="C37" s="68"/>
      <c r="D37" s="69"/>
      <c r="E37" s="68" t="s">
        <v>294</v>
      </c>
      <c r="F37" s="68" t="s">
        <v>344</v>
      </c>
      <c r="G37" s="68"/>
      <c r="H37" s="70" t="s">
        <v>236</v>
      </c>
      <c r="I37" s="177" t="s">
        <v>34</v>
      </c>
      <c r="J37" s="178" t="s">
        <v>85</v>
      </c>
      <c r="K37" s="84" t="s">
        <v>33</v>
      </c>
      <c r="L37" s="94" t="str">
        <f>UPPER(IF(OR(K37="a",K37="as"),J36,IF(OR(K37="b",K37="bs"),J38,)))</f>
        <v>CORTEZ</v>
      </c>
      <c r="M37" s="182"/>
      <c r="N37" s="186" t="s">
        <v>81</v>
      </c>
      <c r="O37" s="187"/>
      <c r="P37" s="186" t="s">
        <v>155</v>
      </c>
      <c r="Q37" s="187"/>
      <c r="R37" s="77"/>
    </row>
    <row r="38" spans="1:18" s="78" customFormat="1" ht="12.75">
      <c r="A38" s="80" t="s">
        <v>156</v>
      </c>
      <c r="B38" s="68">
        <f>IF($D38="","",VLOOKUP($D38,#REF!,15))</f>
      </c>
      <c r="C38" s="68"/>
      <c r="D38" s="69"/>
      <c r="E38" s="68">
        <f>UPPER(IF($D38="","",VLOOKUP($D38,#REF!,2)))</f>
      </c>
      <c r="F38" s="68">
        <f>IF($D38="","",VLOOKUP($D38,#REF!,3))</f>
      </c>
      <c r="G38" s="68"/>
      <c r="H38" s="70"/>
      <c r="I38" s="176"/>
      <c r="J38" s="94" t="str">
        <f>UPPER(IF(OR(I39="a",I39="as"),E38,IF(OR(I39="b",I39="bs"),E39,)))</f>
        <v>MIFLORES</v>
      </c>
      <c r="K38" s="108"/>
      <c r="L38" s="219" t="s">
        <v>336</v>
      </c>
      <c r="M38" s="96"/>
      <c r="N38" s="188" t="str">
        <f>UPPER(IF(OR(O24="a",O24="as"),P15,IF(OR(O24="b",O24="bs"),P31,)))</f>
        <v>MILO</v>
      </c>
      <c r="O38" s="189"/>
      <c r="P38" s="186"/>
      <c r="Q38" s="187"/>
      <c r="R38" s="77"/>
    </row>
    <row r="39" spans="1:18" s="78" customFormat="1" ht="12.75">
      <c r="A39" s="67" t="s">
        <v>157</v>
      </c>
      <c r="B39" s="68">
        <f>IF($D39="","",VLOOKUP($D39,#REF!,15))</f>
      </c>
      <c r="C39" s="68"/>
      <c r="D39" s="69"/>
      <c r="E39" s="70" t="s">
        <v>365</v>
      </c>
      <c r="F39" s="70" t="s">
        <v>366</v>
      </c>
      <c r="G39" s="70"/>
      <c r="H39" s="70" t="s">
        <v>237</v>
      </c>
      <c r="I39" s="177" t="s">
        <v>34</v>
      </c>
      <c r="J39" s="72"/>
      <c r="K39" s="96"/>
      <c r="L39" s="96"/>
      <c r="M39" s="190"/>
      <c r="N39" s="191" t="s">
        <v>158</v>
      </c>
      <c r="O39" s="192" t="s">
        <v>34</v>
      </c>
      <c r="P39" s="188" t="str">
        <f>UPPER(IF(OR(O39="a",O39="as"),N38,IF(OR(O39="b",O39="bs"),N41,)))</f>
        <v>DE GUZMAN </v>
      </c>
      <c r="Q39" s="189"/>
      <c r="R39" s="77"/>
    </row>
    <row r="40" spans="1:18" s="78" customFormat="1" ht="12.75">
      <c r="A40" s="67"/>
      <c r="B40" s="68"/>
      <c r="C40" s="68"/>
      <c r="D40" s="69"/>
      <c r="E40" s="70" t="s">
        <v>159</v>
      </c>
      <c r="F40" s="70"/>
      <c r="G40" s="70"/>
      <c r="H40" s="70"/>
      <c r="I40" s="193"/>
      <c r="J40" s="72"/>
      <c r="K40" s="96"/>
      <c r="L40" s="96"/>
      <c r="M40" s="190"/>
      <c r="N40" s="191"/>
      <c r="O40" s="194"/>
      <c r="P40" s="222" t="s">
        <v>335</v>
      </c>
      <c r="Q40" s="195"/>
      <c r="R40" s="77"/>
    </row>
    <row r="41" spans="1:18" s="78" customFormat="1" ht="12.75">
      <c r="A41" s="67" t="s">
        <v>160</v>
      </c>
      <c r="B41" s="68">
        <f>IF($D41="","",VLOOKUP($D41,#REF!,15))</f>
      </c>
      <c r="C41" s="68"/>
      <c r="D41" s="69"/>
      <c r="E41" s="70" t="s">
        <v>385</v>
      </c>
      <c r="F41" s="70" t="s">
        <v>386</v>
      </c>
      <c r="G41" s="70"/>
      <c r="H41" s="70" t="s">
        <v>223</v>
      </c>
      <c r="I41" s="176"/>
      <c r="J41" s="94" t="str">
        <f>UPPER(IF(OR(I42="a",I42="as"),E41,IF(OR(I42="b",I42="bs"),E42,)))</f>
        <v>DE GUZMAN </v>
      </c>
      <c r="K41" s="95"/>
      <c r="L41" s="96"/>
      <c r="M41" s="115"/>
      <c r="N41" s="188" t="str">
        <f>UPPER(IF(OR(O57="a",O57="as"),P48,IF(OR(O57="b",O57="bs"),P64,)))</f>
        <v>DE GUZMAN </v>
      </c>
      <c r="O41" s="196"/>
      <c r="P41" s="187"/>
      <c r="Q41" s="187"/>
      <c r="R41" s="77"/>
    </row>
    <row r="42" spans="1:18" s="78" customFormat="1" ht="12.75">
      <c r="A42" s="80" t="s">
        <v>161</v>
      </c>
      <c r="B42" s="68">
        <f>IF($D42="","",VLOOKUP($D42,#REF!,15))</f>
      </c>
      <c r="C42" s="68"/>
      <c r="D42" s="69"/>
      <c r="E42" s="68">
        <f>UPPER(IF($D42="","",VLOOKUP($D42,#REF!,2)))</f>
      </c>
      <c r="F42" s="68">
        <f>IF($D42="","",VLOOKUP($D42,#REF!,3))</f>
      </c>
      <c r="G42" s="68"/>
      <c r="H42" s="70"/>
      <c r="I42" s="177" t="s">
        <v>33</v>
      </c>
      <c r="J42" s="178" t="s">
        <v>91</v>
      </c>
      <c r="K42" s="84" t="s">
        <v>33</v>
      </c>
      <c r="L42" s="94" t="str">
        <f>UPPER(IF(OR(K42="a",K42="as"),J41,IF(OR(K42="b",K42="bs"),J43,)))</f>
        <v>DE GUZMAN </v>
      </c>
      <c r="M42" s="95"/>
      <c r="N42" s="187"/>
      <c r="O42" s="187"/>
      <c r="P42" s="187"/>
      <c r="Q42" s="187"/>
      <c r="R42" s="77"/>
    </row>
    <row r="43" spans="1:18" s="78" customFormat="1" ht="12.75">
      <c r="A43" s="80" t="s">
        <v>162</v>
      </c>
      <c r="B43" s="68">
        <f>IF($D43="","",VLOOKUP($D43,#REF!,15))</f>
      </c>
      <c r="C43" s="68"/>
      <c r="D43" s="69"/>
      <c r="E43" s="68" t="s">
        <v>396</v>
      </c>
      <c r="F43" s="68" t="s">
        <v>397</v>
      </c>
      <c r="G43" s="68"/>
      <c r="H43" s="70" t="s">
        <v>224</v>
      </c>
      <c r="I43" s="176"/>
      <c r="J43" s="94" t="str">
        <f>UPPER(IF(OR(I44="a",I44="as"),E43,IF(OR(I44="b",I44="bs"),E44,)))</f>
        <v>EMINGA</v>
      </c>
      <c r="K43" s="179"/>
      <c r="L43" s="219" t="s">
        <v>331</v>
      </c>
      <c r="M43" s="98"/>
      <c r="N43" s="187"/>
      <c r="O43" s="187"/>
      <c r="P43" s="187"/>
      <c r="Q43" s="187"/>
      <c r="R43" s="77"/>
    </row>
    <row r="44" spans="1:18" s="78" customFormat="1" ht="12.75">
      <c r="A44" s="80" t="s">
        <v>163</v>
      </c>
      <c r="B44" s="68">
        <f>IF($D44="","",VLOOKUP($D44,#REF!,15))</f>
      </c>
      <c r="C44" s="68"/>
      <c r="D44" s="69"/>
      <c r="E44" s="68">
        <f>UPPER(IF($D44="","",VLOOKUP($D44,#REF!,2)))</f>
      </c>
      <c r="F44" s="68">
        <f>IF($D44="","",VLOOKUP($D44,#REF!,3))</f>
      </c>
      <c r="G44" s="68"/>
      <c r="H44" s="70"/>
      <c r="I44" s="177" t="s">
        <v>33</v>
      </c>
      <c r="J44" s="72"/>
      <c r="K44" s="96"/>
      <c r="L44" s="92" t="s">
        <v>164</v>
      </c>
      <c r="M44" s="103" t="s">
        <v>33</v>
      </c>
      <c r="N44" s="94" t="str">
        <f>UPPER(IF(OR(M44="a",M44="as"),L42,IF(OR(M44="b",M44="bs"),L46,)))</f>
        <v>DE GUZMAN </v>
      </c>
      <c r="O44" s="95"/>
      <c r="P44" s="96"/>
      <c r="Q44" s="96"/>
      <c r="R44" s="77"/>
    </row>
    <row r="45" spans="1:18" s="78" customFormat="1" ht="12.75">
      <c r="A45" s="80" t="s">
        <v>165</v>
      </c>
      <c r="B45" s="68">
        <f>IF($D45="","",VLOOKUP($D45,#REF!,15))</f>
      </c>
      <c r="C45" s="68"/>
      <c r="D45" s="69"/>
      <c r="E45" s="68" t="s">
        <v>371</v>
      </c>
      <c r="F45" s="68" t="s">
        <v>372</v>
      </c>
      <c r="G45" s="68"/>
      <c r="H45" s="70" t="s">
        <v>226</v>
      </c>
      <c r="I45" s="176"/>
      <c r="J45" s="94" t="str">
        <f>UPPER(IF(OR(I46="a",I46="as"),E45,IF(OR(I46="b",I46="bs"),E46,)))</f>
        <v>BARQUIN</v>
      </c>
      <c r="K45" s="95"/>
      <c r="L45" s="180"/>
      <c r="M45" s="181"/>
      <c r="N45" s="219" t="s">
        <v>336</v>
      </c>
      <c r="O45" s="98"/>
      <c r="P45" s="96"/>
      <c r="Q45" s="96"/>
      <c r="R45" s="77"/>
    </row>
    <row r="46" spans="1:18" s="78" customFormat="1" ht="12.75">
      <c r="A46" s="80" t="s">
        <v>166</v>
      </c>
      <c r="B46" s="68">
        <f>IF($D46="","",VLOOKUP($D46,#REF!,15))</f>
      </c>
      <c r="C46" s="68"/>
      <c r="D46" s="69"/>
      <c r="E46" s="68">
        <f>UPPER(IF($D46="","",VLOOKUP($D46,#REF!,2)))</f>
      </c>
      <c r="F46" s="68">
        <f>IF($D46="","",VLOOKUP($D46,#REF!,3))</f>
      </c>
      <c r="G46" s="68"/>
      <c r="H46" s="70"/>
      <c r="I46" s="177" t="s">
        <v>33</v>
      </c>
      <c r="J46" s="178" t="s">
        <v>95</v>
      </c>
      <c r="K46" s="84" t="s">
        <v>33</v>
      </c>
      <c r="L46" s="94" t="str">
        <f>UPPER(IF(OR(K46="a",K46="as"),J45,IF(OR(K46="b",K46="bs"),J47,)))</f>
        <v>BARQUIN</v>
      </c>
      <c r="M46" s="182"/>
      <c r="N46" s="96"/>
      <c r="O46" s="98"/>
      <c r="P46" s="96"/>
      <c r="Q46" s="96"/>
      <c r="R46" s="77"/>
    </row>
    <row r="47" spans="1:18" s="78" customFormat="1" ht="12.75">
      <c r="A47" s="80" t="s">
        <v>167</v>
      </c>
      <c r="B47" s="68">
        <f>IF($D47="","",VLOOKUP($D47,#REF!,15))</f>
      </c>
      <c r="C47" s="68"/>
      <c r="D47" s="69"/>
      <c r="E47" s="68" t="s">
        <v>345</v>
      </c>
      <c r="F47" s="68" t="s">
        <v>346</v>
      </c>
      <c r="G47" s="68"/>
      <c r="H47" s="70" t="s">
        <v>236</v>
      </c>
      <c r="I47" s="176"/>
      <c r="J47" s="94" t="str">
        <f>UPPER(IF(OR(I48="a",I48="as"),E47,IF(OR(I48="b",I48="bs"),E48,)))</f>
        <v>EDECO</v>
      </c>
      <c r="K47" s="108"/>
      <c r="L47" s="219" t="s">
        <v>331</v>
      </c>
      <c r="M47" s="96"/>
      <c r="N47" s="96"/>
      <c r="O47" s="98"/>
      <c r="P47" s="96"/>
      <c r="Q47" s="96"/>
      <c r="R47" s="77"/>
    </row>
    <row r="48" spans="1:18" s="78" customFormat="1" ht="12.75">
      <c r="A48" s="67" t="s">
        <v>168</v>
      </c>
      <c r="B48" s="68">
        <f>IF($D48="","",VLOOKUP($D48,#REF!,15))</f>
      </c>
      <c r="C48" s="68"/>
      <c r="D48" s="69"/>
      <c r="E48" s="70">
        <f>UPPER(IF($D48="","",VLOOKUP($D48,#REF!,2)))</f>
      </c>
      <c r="F48" s="70">
        <f>IF($D48="","",VLOOKUP($D48,#REF!,3))</f>
      </c>
      <c r="G48" s="70"/>
      <c r="H48" s="70"/>
      <c r="I48" s="177" t="s">
        <v>33</v>
      </c>
      <c r="J48" s="72"/>
      <c r="K48" s="96"/>
      <c r="L48" s="96"/>
      <c r="M48" s="183"/>
      <c r="N48" s="92" t="s">
        <v>169</v>
      </c>
      <c r="O48" s="103" t="s">
        <v>33</v>
      </c>
      <c r="P48" s="94" t="str">
        <f>UPPER(IF(OR(O48="a",O48="as"),N44,IF(OR(O48="b",O48="bs"),N52,)))</f>
        <v>DE GUZMAN </v>
      </c>
      <c r="Q48" s="95"/>
      <c r="R48" s="77"/>
    </row>
    <row r="49" spans="1:18" s="78" customFormat="1" ht="12.75">
      <c r="A49" s="67" t="s">
        <v>170</v>
      </c>
      <c r="B49" s="68">
        <f>IF($D49="","",VLOOKUP($D49,#REF!,15))</f>
      </c>
      <c r="C49" s="68"/>
      <c r="D49" s="69"/>
      <c r="E49" s="70" t="s">
        <v>347</v>
      </c>
      <c r="F49" s="70" t="s">
        <v>356</v>
      </c>
      <c r="G49" s="70"/>
      <c r="H49" s="70" t="s">
        <v>231</v>
      </c>
      <c r="I49" s="176"/>
      <c r="J49" s="94" t="str">
        <f>UPPER(IF(OR(I50="a",I50="as"),E49,IF(OR(I50="b",I50="bs"),E50,)))</f>
        <v>FACTORA</v>
      </c>
      <c r="K49" s="95"/>
      <c r="L49" s="96"/>
      <c r="M49" s="96"/>
      <c r="N49" s="96"/>
      <c r="O49" s="98"/>
      <c r="P49" s="219" t="s">
        <v>335</v>
      </c>
      <c r="Q49" s="98"/>
      <c r="R49" s="77"/>
    </row>
    <row r="50" spans="1:18" s="78" customFormat="1" ht="12.75">
      <c r="A50" s="80" t="s">
        <v>171</v>
      </c>
      <c r="B50" s="68">
        <f>IF($D50="","",VLOOKUP($D50,#REF!,15))</f>
      </c>
      <c r="C50" s="68"/>
      <c r="D50" s="69"/>
      <c r="E50" s="68">
        <f>UPPER(IF($D50="","",VLOOKUP($D50,#REF!,2)))</f>
      </c>
      <c r="F50" s="68">
        <f>IF($D50="","",VLOOKUP($D50,#REF!,3))</f>
      </c>
      <c r="G50" s="68"/>
      <c r="H50" s="70"/>
      <c r="I50" s="177" t="s">
        <v>33</v>
      </c>
      <c r="J50" s="178" t="s">
        <v>93</v>
      </c>
      <c r="K50" s="84" t="s">
        <v>34</v>
      </c>
      <c r="L50" s="94" t="str">
        <f>UPPER(IF(OR(K50="a",K50="as"),J49,IF(OR(K50="b",K50="bs"),J51,)))</f>
        <v>CASTILLO</v>
      </c>
      <c r="M50" s="95"/>
      <c r="N50" s="96"/>
      <c r="O50" s="98"/>
      <c r="P50" s="96"/>
      <c r="Q50" s="98"/>
      <c r="R50" s="77"/>
    </row>
    <row r="51" spans="1:18" s="78" customFormat="1" ht="12.75">
      <c r="A51" s="80" t="s">
        <v>172</v>
      </c>
      <c r="B51" s="68">
        <f>IF($D51="","",VLOOKUP($D51,#REF!,15))</f>
      </c>
      <c r="C51" s="68"/>
      <c r="D51" s="69"/>
      <c r="E51" s="68" t="s">
        <v>352</v>
      </c>
      <c r="F51" s="68" t="s">
        <v>353</v>
      </c>
      <c r="G51" s="68"/>
      <c r="H51" s="70" t="s">
        <v>234</v>
      </c>
      <c r="I51" s="176"/>
      <c r="J51" s="94" t="str">
        <f>UPPER(IF(OR(I52="a",I52="as"),E51,IF(OR(I52="b",I52="bs"),E52,)))</f>
        <v>CASTILLO</v>
      </c>
      <c r="K51" s="179"/>
      <c r="L51" s="219" t="s">
        <v>329</v>
      </c>
      <c r="M51" s="98"/>
      <c r="N51" s="96"/>
      <c r="O51" s="98"/>
      <c r="P51" s="96"/>
      <c r="Q51" s="98"/>
      <c r="R51" s="77"/>
    </row>
    <row r="52" spans="1:18" s="78" customFormat="1" ht="12.75">
      <c r="A52" s="80" t="s">
        <v>173</v>
      </c>
      <c r="B52" s="68">
        <f>IF($D52="","",VLOOKUP($D52,#REF!,15))</f>
      </c>
      <c r="C52" s="68"/>
      <c r="D52" s="69"/>
      <c r="E52" s="68">
        <f>UPPER(IF($D52="","",VLOOKUP($D52,#REF!,2)))</f>
      </c>
      <c r="F52" s="68">
        <f>IF($D52="","",VLOOKUP($D52,#REF!,3))</f>
      </c>
      <c r="G52" s="68"/>
      <c r="H52" s="70"/>
      <c r="I52" s="177" t="s">
        <v>33</v>
      </c>
      <c r="J52" s="72"/>
      <c r="K52" s="96"/>
      <c r="L52" s="92" t="s">
        <v>174</v>
      </c>
      <c r="M52" s="103" t="s">
        <v>33</v>
      </c>
      <c r="N52" s="94" t="str">
        <f>UPPER(IF(OR(M52="a",M52="as"),L50,IF(OR(M52="b",M52="bs"),L54,)))</f>
        <v>CASTILLO</v>
      </c>
      <c r="O52" s="108"/>
      <c r="P52" s="96"/>
      <c r="Q52" s="98"/>
      <c r="R52" s="77"/>
    </row>
    <row r="53" spans="1:18" s="78" customFormat="1" ht="12.75">
      <c r="A53" s="80" t="s">
        <v>175</v>
      </c>
      <c r="B53" s="68">
        <f>IF($D53="","",VLOOKUP($D53,#REF!,15))</f>
      </c>
      <c r="C53" s="68"/>
      <c r="D53" s="69"/>
      <c r="E53" s="68" t="s">
        <v>379</v>
      </c>
      <c r="F53" s="68" t="s">
        <v>380</v>
      </c>
      <c r="G53" s="68"/>
      <c r="H53" s="70" t="s">
        <v>233</v>
      </c>
      <c r="I53" s="176"/>
      <c r="J53" s="94" t="str">
        <f>UPPER(IF(OR(I54="a",I54="as"),E53,IF(OR(I54="b",I54="bs"),E54,)))</f>
        <v>GADIANO</v>
      </c>
      <c r="K53" s="95"/>
      <c r="L53" s="180"/>
      <c r="M53" s="181"/>
      <c r="N53" s="219" t="s">
        <v>330</v>
      </c>
      <c r="O53" s="96"/>
      <c r="P53" s="96"/>
      <c r="Q53" s="98"/>
      <c r="R53" s="77"/>
    </row>
    <row r="54" spans="1:18" s="78" customFormat="1" ht="12.75">
      <c r="A54" s="80" t="s">
        <v>176</v>
      </c>
      <c r="B54" s="68">
        <f>IF($D54="","",VLOOKUP($D54,#REF!,15))</f>
      </c>
      <c r="C54" s="68"/>
      <c r="D54" s="69"/>
      <c r="E54" s="68">
        <f>UPPER(IF($D54="","",VLOOKUP($D54,#REF!,2)))</f>
      </c>
      <c r="F54" s="68">
        <f>IF($D54="","",VLOOKUP($D54,#REF!,3))</f>
      </c>
      <c r="G54" s="68"/>
      <c r="H54" s="70"/>
      <c r="I54" s="177" t="s">
        <v>33</v>
      </c>
      <c r="J54" s="178" t="s">
        <v>97</v>
      </c>
      <c r="K54" s="84" t="s">
        <v>34</v>
      </c>
      <c r="L54" s="94" t="str">
        <f>UPPER(IF(OR(K54="a",K54="as"),J53,IF(OR(K54="b",K54="bs"),J55,)))</f>
        <v>ANTALAN</v>
      </c>
      <c r="M54" s="182"/>
      <c r="N54" s="96"/>
      <c r="O54" s="96"/>
      <c r="P54" s="96"/>
      <c r="Q54" s="98"/>
      <c r="R54" s="77"/>
    </row>
    <row r="55" spans="1:18" s="78" customFormat="1" ht="12.75">
      <c r="A55" s="80" t="s">
        <v>177</v>
      </c>
      <c r="B55" s="68">
        <f>IF($D55="","",VLOOKUP($D55,#REF!,15))</f>
      </c>
      <c r="C55" s="68"/>
      <c r="D55" s="69"/>
      <c r="E55" s="68" t="s">
        <v>357</v>
      </c>
      <c r="F55" s="68" t="s">
        <v>358</v>
      </c>
      <c r="G55" s="68"/>
      <c r="H55" s="70" t="s">
        <v>230</v>
      </c>
      <c r="I55" s="176"/>
      <c r="J55" s="94" t="str">
        <f>UPPER(IF(OR(I56="a",I56="as"),E55,IF(OR(I56="b",I56="bs"),E56,)))</f>
        <v>ANTALAN</v>
      </c>
      <c r="K55" s="108"/>
      <c r="L55" s="221" t="s">
        <v>335</v>
      </c>
      <c r="M55" s="96"/>
      <c r="N55" s="96"/>
      <c r="O55" s="96"/>
      <c r="P55" s="96"/>
      <c r="Q55" s="98"/>
      <c r="R55" s="77"/>
    </row>
    <row r="56" spans="1:18" s="78" customFormat="1" ht="12.75">
      <c r="A56" s="67" t="s">
        <v>178</v>
      </c>
      <c r="B56" s="68">
        <f>IF($D56="","",VLOOKUP($D56,#REF!,15))</f>
      </c>
      <c r="C56" s="68"/>
      <c r="D56" s="69"/>
      <c r="E56" s="70">
        <f>UPPER(IF($D56="","",VLOOKUP($D56,#REF!,2)))</f>
      </c>
      <c r="F56" s="70">
        <f>IF($D56="","",VLOOKUP($D56,#REF!,3))</f>
      </c>
      <c r="G56" s="70"/>
      <c r="H56" s="70"/>
      <c r="I56" s="177" t="s">
        <v>33</v>
      </c>
      <c r="J56" s="72"/>
      <c r="K56" s="96"/>
      <c r="L56" s="96"/>
      <c r="M56" s="183"/>
      <c r="N56" s="185" t="s">
        <v>179</v>
      </c>
      <c r="O56" s="116"/>
      <c r="P56" s="94" t="str">
        <f>UPPER(IF(OR(O57="a",O57="as"),P48,IF(OR(O57="b",O57="bs"),P64,)))</f>
        <v>DE GUZMAN </v>
      </c>
      <c r="Q56" s="117"/>
      <c r="R56" s="77"/>
    </row>
    <row r="57" spans="1:18" s="78" customFormat="1" ht="12.75">
      <c r="A57" s="67" t="s">
        <v>180</v>
      </c>
      <c r="B57" s="68">
        <f>IF($D57="","",VLOOKUP($D57,#REF!,15))</f>
      </c>
      <c r="C57" s="68"/>
      <c r="D57" s="69"/>
      <c r="E57" s="70" t="s">
        <v>369</v>
      </c>
      <c r="F57" s="70" t="s">
        <v>370</v>
      </c>
      <c r="G57" s="70"/>
      <c r="H57" s="70" t="s">
        <v>222</v>
      </c>
      <c r="I57" s="176"/>
      <c r="J57" s="94" t="str">
        <f>UPPER(IF(OR(I58="a",I58="as"),E57,IF(OR(I58="b",I58="bs"),E58,)))</f>
        <v>LAZAGA</v>
      </c>
      <c r="K57" s="95"/>
      <c r="L57" s="96"/>
      <c r="M57" s="96"/>
      <c r="N57" s="92" t="s">
        <v>181</v>
      </c>
      <c r="O57" s="118" t="s">
        <v>33</v>
      </c>
      <c r="P57" s="219" t="s">
        <v>400</v>
      </c>
      <c r="Q57" s="105"/>
      <c r="R57" s="77"/>
    </row>
    <row r="58" spans="1:18" s="78" customFormat="1" ht="12.75">
      <c r="A58" s="80" t="s">
        <v>182</v>
      </c>
      <c r="B58" s="68">
        <f>IF($D58="","",VLOOKUP($D58,#REF!,15))</f>
      </c>
      <c r="C58" s="68"/>
      <c r="D58" s="69"/>
      <c r="E58" s="68">
        <f>UPPER(IF($D58="","",VLOOKUP($D58,#REF!,2)))</f>
      </c>
      <c r="F58" s="68">
        <f>IF($D58="","",VLOOKUP($D58,#REF!,3))</f>
      </c>
      <c r="G58" s="68"/>
      <c r="H58" s="70"/>
      <c r="I58" s="177" t="s">
        <v>33</v>
      </c>
      <c r="J58" s="178" t="s">
        <v>183</v>
      </c>
      <c r="K58" s="84" t="s">
        <v>34</v>
      </c>
      <c r="L58" s="94" t="str">
        <f>UPPER(IF(OR(K58="a",K58="as"),J57,IF(OR(K58="b",K58="bs"),J59,)))</f>
        <v>SOTELO</v>
      </c>
      <c r="M58" s="95"/>
      <c r="N58" s="96"/>
      <c r="O58" s="96"/>
      <c r="P58" s="96"/>
      <c r="Q58" s="98"/>
      <c r="R58" s="77"/>
    </row>
    <row r="59" spans="1:18" s="78" customFormat="1" ht="12.75">
      <c r="A59" s="80" t="s">
        <v>184</v>
      </c>
      <c r="B59" s="68">
        <f>IF($D59="","",VLOOKUP($D59,#REF!,15))</f>
      </c>
      <c r="C59" s="68"/>
      <c r="D59" s="69"/>
      <c r="E59" s="68" t="s">
        <v>256</v>
      </c>
      <c r="F59" s="68">
        <f>IF($D59="","",VLOOKUP($D59,#REF!,3))</f>
      </c>
      <c r="G59" s="68"/>
      <c r="H59" s="70" t="s">
        <v>228</v>
      </c>
      <c r="I59" s="176"/>
      <c r="J59" s="94" t="str">
        <f>UPPER(IF(OR(I60="a",I60="as"),E59,IF(OR(I60="b",I60="bs"),E60,)))</f>
        <v>SOTELO</v>
      </c>
      <c r="K59" s="179"/>
      <c r="L59" s="219" t="s">
        <v>335</v>
      </c>
      <c r="M59" s="98"/>
      <c r="N59" s="96"/>
      <c r="O59" s="96"/>
      <c r="P59" s="96"/>
      <c r="Q59" s="98"/>
      <c r="R59" s="77"/>
    </row>
    <row r="60" spans="1:18" s="78" customFormat="1" ht="12.75">
      <c r="A60" s="80" t="s">
        <v>185</v>
      </c>
      <c r="B60" s="68">
        <f>IF($D60="","",VLOOKUP($D60,#REF!,15))</f>
      </c>
      <c r="C60" s="68"/>
      <c r="D60" s="69"/>
      <c r="E60" s="68" t="s">
        <v>389</v>
      </c>
      <c r="F60" s="68" t="s">
        <v>390</v>
      </c>
      <c r="G60" s="68"/>
      <c r="H60" s="216" t="s">
        <v>295</v>
      </c>
      <c r="I60" s="177" t="s">
        <v>34</v>
      </c>
      <c r="J60" s="72"/>
      <c r="K60" s="96"/>
      <c r="L60" s="92" t="s">
        <v>186</v>
      </c>
      <c r="M60" s="103" t="s">
        <v>33</v>
      </c>
      <c r="N60" s="94" t="str">
        <f>UPPER(IF(OR(M60="a",M60="as"),L58,IF(OR(M60="b",M60="bs"),L62,)))</f>
        <v>SOTELO</v>
      </c>
      <c r="O60" s="95"/>
      <c r="P60" s="96"/>
      <c r="Q60" s="98"/>
      <c r="R60" s="77"/>
    </row>
    <row r="61" spans="1:18" s="78" customFormat="1" ht="12.75">
      <c r="A61" s="80" t="s">
        <v>187</v>
      </c>
      <c r="B61" s="68">
        <f>IF($D61="","",VLOOKUP($D61,#REF!,15))</f>
      </c>
      <c r="C61" s="68"/>
      <c r="D61" s="69"/>
      <c r="E61" s="68" t="s">
        <v>398</v>
      </c>
      <c r="F61" s="68" t="s">
        <v>399</v>
      </c>
      <c r="G61" s="68"/>
      <c r="H61" s="70" t="s">
        <v>227</v>
      </c>
      <c r="I61" s="176"/>
      <c r="J61" s="94" t="str">
        <f>UPPER(IF(OR(I62="a",I62="as"),E61,IF(OR(I62="b",I62="bs"),E62,)))</f>
        <v>LUANGCO</v>
      </c>
      <c r="K61" s="95"/>
      <c r="L61" s="180"/>
      <c r="M61" s="181"/>
      <c r="N61" s="219" t="s">
        <v>331</v>
      </c>
      <c r="O61" s="98"/>
      <c r="P61" s="96"/>
      <c r="Q61" s="98"/>
      <c r="R61" s="77"/>
    </row>
    <row r="62" spans="1:18" s="78" customFormat="1" ht="12.75">
      <c r="A62" s="80" t="s">
        <v>188</v>
      </c>
      <c r="B62" s="68">
        <f>IF($D62="","",VLOOKUP($D62,#REF!,15))</f>
      </c>
      <c r="C62" s="68"/>
      <c r="D62" s="69"/>
      <c r="E62" s="68">
        <f>UPPER(IF($D62="","",VLOOKUP($D62,#REF!,2)))</f>
      </c>
      <c r="F62" s="68">
        <f>IF($D62="","",VLOOKUP($D62,#REF!,3))</f>
      </c>
      <c r="G62" s="68"/>
      <c r="H62" s="70"/>
      <c r="I62" s="177" t="s">
        <v>33</v>
      </c>
      <c r="J62" s="178" t="s">
        <v>92</v>
      </c>
      <c r="K62" s="84" t="s">
        <v>33</v>
      </c>
      <c r="L62" s="94" t="str">
        <f>UPPER(IF(OR(K62="a",K62="as"),J61,IF(OR(K62="b",K62="bs"),J63,)))</f>
        <v>LUANGCO</v>
      </c>
      <c r="M62" s="182"/>
      <c r="N62" s="96"/>
      <c r="O62" s="98"/>
      <c r="P62" s="96"/>
      <c r="Q62" s="98"/>
      <c r="R62" s="77"/>
    </row>
    <row r="63" spans="1:18" s="78" customFormat="1" ht="12.75">
      <c r="A63" s="80" t="s">
        <v>189</v>
      </c>
      <c r="B63" s="68">
        <f>IF($D63="","",VLOOKUP($D63,#REF!,15))</f>
      </c>
      <c r="C63" s="68"/>
      <c r="D63" s="69"/>
      <c r="E63" s="68" t="s">
        <v>391</v>
      </c>
      <c r="F63" s="68" t="s">
        <v>392</v>
      </c>
      <c r="G63" s="68"/>
      <c r="H63" s="70" t="s">
        <v>225</v>
      </c>
      <c r="I63" s="176"/>
      <c r="J63" s="94" t="str">
        <f>UPPER(IF(OR(I64="a",I64="as"),E63,IF(OR(I64="b",I64="bs"),E64,)))</f>
        <v>VALLE</v>
      </c>
      <c r="K63" s="108"/>
      <c r="L63" s="219" t="s">
        <v>335</v>
      </c>
      <c r="M63" s="96"/>
      <c r="N63" s="96"/>
      <c r="O63" s="98"/>
      <c r="P63" s="96"/>
      <c r="Q63" s="98"/>
      <c r="R63" s="77"/>
    </row>
    <row r="64" spans="1:18" s="78" customFormat="1" ht="12.75">
      <c r="A64" s="67" t="s">
        <v>190</v>
      </c>
      <c r="B64" s="68">
        <f>IF($D64="","",VLOOKUP($D64,#REF!,15))</f>
      </c>
      <c r="C64" s="68"/>
      <c r="D64" s="69"/>
      <c r="E64" s="70">
        <f>UPPER(IF($D64="","",VLOOKUP($D64,#REF!,2)))</f>
      </c>
      <c r="F64" s="70">
        <f>IF($D64="","",VLOOKUP($D64,#REF!,3))</f>
      </c>
      <c r="G64" s="70"/>
      <c r="H64" s="70"/>
      <c r="I64" s="177" t="s">
        <v>33</v>
      </c>
      <c r="J64" s="72"/>
      <c r="K64" s="96"/>
      <c r="L64" s="96"/>
      <c r="M64" s="183"/>
      <c r="N64" s="92" t="s">
        <v>191</v>
      </c>
      <c r="O64" s="103" t="s">
        <v>34</v>
      </c>
      <c r="P64" s="94" t="str">
        <f>UPPER(IF(OR(O64="a",O64="as"),N60,IF(OR(O64="b",O64="bs"),N68,)))</f>
        <v>CAPADOCIA</v>
      </c>
      <c r="Q64" s="108"/>
      <c r="R64" s="77"/>
    </row>
    <row r="65" spans="1:18" s="78" customFormat="1" ht="12.75">
      <c r="A65" s="67" t="s">
        <v>192</v>
      </c>
      <c r="B65" s="68">
        <f>IF($D65="","",VLOOKUP($D65,#REF!,15))</f>
      </c>
      <c r="C65" s="68"/>
      <c r="D65" s="69"/>
      <c r="E65" s="70" t="s">
        <v>361</v>
      </c>
      <c r="F65" s="70" t="s">
        <v>362</v>
      </c>
      <c r="G65" s="70"/>
      <c r="H65" s="70" t="s">
        <v>229</v>
      </c>
      <c r="I65" s="176"/>
      <c r="J65" s="94" t="str">
        <f>UPPER(IF(OR(I66="a",I66="as"),E65,IF(OR(I66="b",I66="bs"),E66,)))</f>
        <v>GACHO</v>
      </c>
      <c r="K65" s="95"/>
      <c r="L65" s="96"/>
      <c r="M65" s="96"/>
      <c r="N65" s="96"/>
      <c r="O65" s="98"/>
      <c r="P65" s="219" t="s">
        <v>336</v>
      </c>
      <c r="Q65" s="96"/>
      <c r="R65" s="77"/>
    </row>
    <row r="66" spans="1:18" s="78" customFormat="1" ht="12.75">
      <c r="A66" s="80" t="s">
        <v>193</v>
      </c>
      <c r="B66" s="68">
        <f>IF($D66="","",VLOOKUP($D66,#REF!,15))</f>
      </c>
      <c r="C66" s="68"/>
      <c r="D66" s="69"/>
      <c r="E66" s="68">
        <f>UPPER(IF($D66="","",VLOOKUP($D66,#REF!,2)))</f>
      </c>
      <c r="F66" s="68">
        <f>IF($D66="","",VLOOKUP($D66,#REF!,3))</f>
      </c>
      <c r="G66" s="68"/>
      <c r="H66" s="70"/>
      <c r="I66" s="177" t="s">
        <v>33</v>
      </c>
      <c r="J66" s="178" t="s">
        <v>94</v>
      </c>
      <c r="K66" s="84" t="s">
        <v>33</v>
      </c>
      <c r="L66" s="94" t="str">
        <f>UPPER(IF(OR(K66="a",K66="as"),J65,IF(OR(K66="b",K66="bs"),J67,)))</f>
        <v>GACHO</v>
      </c>
      <c r="M66" s="95"/>
      <c r="N66" s="96"/>
      <c r="O66" s="98"/>
      <c r="P66" s="96"/>
      <c r="Q66" s="96"/>
      <c r="R66" s="77"/>
    </row>
    <row r="67" spans="1:18" s="78" customFormat="1" ht="12.75">
      <c r="A67" s="80" t="s">
        <v>194</v>
      </c>
      <c r="B67" s="68">
        <f>IF($D67="","",VLOOKUP($D67,#REF!,15))</f>
      </c>
      <c r="C67" s="68"/>
      <c r="D67" s="69"/>
      <c r="E67" s="68" t="s">
        <v>363</v>
      </c>
      <c r="F67" s="68" t="s">
        <v>364</v>
      </c>
      <c r="G67" s="68"/>
      <c r="H67" s="70" t="s">
        <v>237</v>
      </c>
      <c r="I67" s="176"/>
      <c r="J67" s="94" t="str">
        <f>UPPER(IF(OR(I68="a",I68="as"),E67,IF(OR(I68="b",I68="bs"),E68,)))</f>
        <v>ABRAU</v>
      </c>
      <c r="K67" s="179"/>
      <c r="L67" s="219" t="s">
        <v>331</v>
      </c>
      <c r="M67" s="98"/>
      <c r="N67" s="96"/>
      <c r="O67" s="98"/>
      <c r="P67" s="96"/>
      <c r="Q67" s="96"/>
      <c r="R67" s="77"/>
    </row>
    <row r="68" spans="1:18" s="78" customFormat="1" ht="12.75">
      <c r="A68" s="80" t="s">
        <v>195</v>
      </c>
      <c r="B68" s="68">
        <f>IF($D68="","",VLOOKUP($D68,#REF!,15))</f>
      </c>
      <c r="C68" s="68"/>
      <c r="D68" s="69"/>
      <c r="E68" s="68">
        <f>UPPER(IF($D68="","",VLOOKUP($D68,#REF!,2)))</f>
      </c>
      <c r="F68" s="68">
        <f>IF($D68="","",VLOOKUP($D68,#REF!,3))</f>
      </c>
      <c r="G68" s="68"/>
      <c r="H68" s="70"/>
      <c r="I68" s="177" t="s">
        <v>33</v>
      </c>
      <c r="J68" s="72"/>
      <c r="K68" s="96"/>
      <c r="L68" s="92" t="s">
        <v>196</v>
      </c>
      <c r="M68" s="103" t="s">
        <v>34</v>
      </c>
      <c r="N68" s="94" t="str">
        <f>UPPER(IF(OR(M68="a",M68="as"),L66,IF(OR(M68="b",M68="bs"),L70,)))</f>
        <v>CAPADOCIA</v>
      </c>
      <c r="O68" s="108"/>
      <c r="P68" s="96"/>
      <c r="Q68" s="96"/>
      <c r="R68" s="77"/>
    </row>
    <row r="69" spans="1:18" s="78" customFormat="1" ht="12.75">
      <c r="A69" s="80" t="s">
        <v>197</v>
      </c>
      <c r="B69" s="68">
        <f>IF($D69="","",VLOOKUP($D69,#REF!,15))</f>
      </c>
      <c r="C69" s="68"/>
      <c r="D69" s="69"/>
      <c r="E69" s="68" t="s">
        <v>377</v>
      </c>
      <c r="F69" s="68" t="s">
        <v>378</v>
      </c>
      <c r="G69" s="68"/>
      <c r="H69" s="70" t="s">
        <v>235</v>
      </c>
      <c r="I69" s="176"/>
      <c r="J69" s="94" t="str">
        <f>UPPER(IF(OR(I70="a",I70="as"),E69,IF(OR(I70="b",I70="bs"),E70,)))</f>
        <v>GULOSINO</v>
      </c>
      <c r="K69" s="95"/>
      <c r="L69" s="180"/>
      <c r="M69" s="181"/>
      <c r="N69" s="219" t="s">
        <v>335</v>
      </c>
      <c r="O69" s="96"/>
      <c r="P69" s="96"/>
      <c r="Q69" s="96"/>
      <c r="R69" s="77"/>
    </row>
    <row r="70" spans="1:18" s="78" customFormat="1" ht="12.75">
      <c r="A70" s="80" t="s">
        <v>198</v>
      </c>
      <c r="B70" s="68">
        <f>IF($D70="","",VLOOKUP($D70,#REF!,15))</f>
      </c>
      <c r="C70" s="68"/>
      <c r="D70" s="69"/>
      <c r="E70" s="68">
        <f>UPPER(IF($D70="","",VLOOKUP($D70,#REF!,2)))</f>
      </c>
      <c r="F70" s="68">
        <f>IF($D70="","",VLOOKUP($D70,#REF!,3))</f>
      </c>
      <c r="G70" s="68"/>
      <c r="H70" s="70"/>
      <c r="I70" s="177" t="s">
        <v>33</v>
      </c>
      <c r="J70" s="178" t="s">
        <v>96</v>
      </c>
      <c r="K70" s="84" t="s">
        <v>34</v>
      </c>
      <c r="L70" s="94" t="str">
        <f>UPPER(IF(OR(K70="a",K70="as"),J69,IF(OR(K70="b",K70="bs"),J71,)))</f>
        <v>CAPADOCIA</v>
      </c>
      <c r="M70" s="182"/>
      <c r="N70" s="96"/>
      <c r="O70" s="96"/>
      <c r="P70" s="96"/>
      <c r="Q70" s="96"/>
      <c r="R70" s="77"/>
    </row>
    <row r="71" spans="1:18" s="78" customFormat="1" ht="12.75">
      <c r="A71" s="80" t="s">
        <v>199</v>
      </c>
      <c r="B71" s="68">
        <f>IF($D71="","",VLOOKUP($D71,#REF!,15))</f>
      </c>
      <c r="C71" s="68"/>
      <c r="D71" s="69"/>
      <c r="E71" s="68">
        <f>UPPER(IF($D71="","",VLOOKUP($D71,#REF!,2)))</f>
      </c>
      <c r="F71" s="68">
        <f>IF($D71="","",VLOOKUP($D71,#REF!,3))</f>
      </c>
      <c r="G71" s="68"/>
      <c r="H71" s="70"/>
      <c r="I71" s="176"/>
      <c r="J71" s="94" t="str">
        <f>UPPER(IF(OR(I72="a",I72="as"),E71,IF(OR(I72="b",I72="bs"),E72,)))</f>
        <v>CAPADOCIA</v>
      </c>
      <c r="K71" s="108"/>
      <c r="L71" s="219" t="s">
        <v>335</v>
      </c>
      <c r="M71" s="96"/>
      <c r="N71" s="96"/>
      <c r="O71" s="96"/>
      <c r="P71" s="96"/>
      <c r="Q71" s="96"/>
      <c r="R71" s="77"/>
    </row>
    <row r="72" spans="1:18" s="78" customFormat="1" ht="12.75">
      <c r="A72" s="67" t="s">
        <v>200</v>
      </c>
      <c r="B72" s="68">
        <f>IF($D72="","",VLOOKUP($D72,#REF!,15))</f>
      </c>
      <c r="C72" s="68"/>
      <c r="D72" s="69"/>
      <c r="E72" s="70" t="s">
        <v>340</v>
      </c>
      <c r="F72" s="70" t="s">
        <v>341</v>
      </c>
      <c r="G72" s="70"/>
      <c r="H72" s="70" t="s">
        <v>221</v>
      </c>
      <c r="I72" s="177" t="s">
        <v>34</v>
      </c>
      <c r="J72" s="72"/>
      <c r="K72" s="96"/>
      <c r="L72" s="96"/>
      <c r="M72" s="183"/>
      <c r="N72" s="96"/>
      <c r="O72" s="96"/>
      <c r="P72" s="96"/>
      <c r="Q72" s="96"/>
      <c r="R72" s="77"/>
    </row>
    <row r="73" spans="1:18" s="78" customFormat="1" ht="12.75">
      <c r="A73" s="197"/>
      <c r="B73" s="198"/>
      <c r="C73" s="198"/>
      <c r="D73" s="199"/>
      <c r="E73" s="200"/>
      <c r="F73" s="200"/>
      <c r="G73" s="201"/>
      <c r="H73" s="200"/>
      <c r="I73" s="202"/>
      <c r="J73" s="96"/>
      <c r="K73" s="96"/>
      <c r="L73" s="96"/>
      <c r="M73" s="183"/>
      <c r="N73" s="96"/>
      <c r="O73" s="96"/>
      <c r="P73" s="96"/>
      <c r="Q73" s="96"/>
      <c r="R73" s="77"/>
    </row>
    <row r="74" spans="1:17" s="139" customFormat="1" ht="9">
      <c r="A74" s="127" t="s">
        <v>99</v>
      </c>
      <c r="B74" s="128"/>
      <c r="C74" s="129"/>
      <c r="D74" s="203" t="s">
        <v>100</v>
      </c>
      <c r="E74" s="204" t="s">
        <v>101</v>
      </c>
      <c r="F74" s="203" t="s">
        <v>100</v>
      </c>
      <c r="G74" s="132" t="s">
        <v>101</v>
      </c>
      <c r="H74" s="205"/>
      <c r="I74" s="203" t="s">
        <v>100</v>
      </c>
      <c r="J74" s="131" t="s">
        <v>102</v>
      </c>
      <c r="K74" s="134"/>
      <c r="L74" s="131" t="s">
        <v>103</v>
      </c>
      <c r="M74" s="135"/>
      <c r="N74" s="136" t="s">
        <v>104</v>
      </c>
      <c r="O74" s="136"/>
      <c r="P74" s="137"/>
      <c r="Q74" s="138"/>
    </row>
    <row r="75" spans="1:17" s="139" customFormat="1" ht="9">
      <c r="A75" s="140" t="s">
        <v>105</v>
      </c>
      <c r="B75" s="141"/>
      <c r="C75" s="142"/>
      <c r="D75" s="143">
        <v>1</v>
      </c>
      <c r="E75" s="206"/>
      <c r="F75" s="143">
        <v>9</v>
      </c>
      <c r="G75" s="144"/>
      <c r="H75" s="146"/>
      <c r="I75" s="147" t="s">
        <v>106</v>
      </c>
      <c r="J75" s="141"/>
      <c r="K75" s="148"/>
      <c r="L75" s="141"/>
      <c r="M75" s="149"/>
      <c r="N75" s="150" t="s">
        <v>107</v>
      </c>
      <c r="O75" s="151"/>
      <c r="P75" s="151"/>
      <c r="Q75" s="152"/>
    </row>
    <row r="76" spans="1:17" s="139" customFormat="1" ht="9">
      <c r="A76" s="140" t="s">
        <v>108</v>
      </c>
      <c r="B76" s="141"/>
      <c r="C76" s="142"/>
      <c r="D76" s="143">
        <v>2</v>
      </c>
      <c r="E76" s="206"/>
      <c r="F76" s="143">
        <v>10</v>
      </c>
      <c r="G76" s="144"/>
      <c r="H76" s="146"/>
      <c r="I76" s="147" t="s">
        <v>109</v>
      </c>
      <c r="J76" s="141"/>
      <c r="K76" s="148"/>
      <c r="L76" s="141"/>
      <c r="M76" s="149"/>
      <c r="N76" s="153"/>
      <c r="O76" s="154"/>
      <c r="P76" s="155"/>
      <c r="Q76" s="156"/>
    </row>
    <row r="77" spans="1:17" s="139" customFormat="1" ht="9">
      <c r="A77" s="157" t="s">
        <v>110</v>
      </c>
      <c r="B77" s="155"/>
      <c r="C77" s="158"/>
      <c r="D77" s="143">
        <v>3</v>
      </c>
      <c r="E77" s="206"/>
      <c r="F77" s="143">
        <v>11</v>
      </c>
      <c r="G77" s="144"/>
      <c r="H77" s="146"/>
      <c r="I77" s="147" t="s">
        <v>111</v>
      </c>
      <c r="J77" s="141"/>
      <c r="K77" s="148"/>
      <c r="L77" s="141"/>
      <c r="M77" s="149"/>
      <c r="N77" s="150" t="s">
        <v>112</v>
      </c>
      <c r="O77" s="151"/>
      <c r="P77" s="151"/>
      <c r="Q77" s="152"/>
    </row>
    <row r="78" spans="1:17" s="139" customFormat="1" ht="9">
      <c r="A78" s="159"/>
      <c r="B78" s="55"/>
      <c r="C78" s="160"/>
      <c r="D78" s="143">
        <v>4</v>
      </c>
      <c r="E78" s="206"/>
      <c r="F78" s="143">
        <v>12</v>
      </c>
      <c r="G78" s="144"/>
      <c r="H78" s="146"/>
      <c r="I78" s="147" t="s">
        <v>113</v>
      </c>
      <c r="J78" s="141"/>
      <c r="K78" s="148"/>
      <c r="L78" s="141"/>
      <c r="M78" s="149"/>
      <c r="N78" s="141"/>
      <c r="O78" s="148"/>
      <c r="P78" s="141"/>
      <c r="Q78" s="149"/>
    </row>
    <row r="79" spans="1:17" s="139" customFormat="1" ht="9">
      <c r="A79" s="161" t="s">
        <v>114</v>
      </c>
      <c r="B79" s="162"/>
      <c r="C79" s="163"/>
      <c r="D79" s="143">
        <v>5</v>
      </c>
      <c r="E79" s="206"/>
      <c r="F79" s="143">
        <v>13</v>
      </c>
      <c r="G79" s="144"/>
      <c r="H79" s="146"/>
      <c r="I79" s="147" t="s">
        <v>115</v>
      </c>
      <c r="J79" s="141"/>
      <c r="K79" s="148"/>
      <c r="L79" s="141"/>
      <c r="M79" s="149"/>
      <c r="N79" s="155"/>
      <c r="O79" s="154"/>
      <c r="P79" s="155"/>
      <c r="Q79" s="156"/>
    </row>
    <row r="80" spans="1:17" s="139" customFormat="1" ht="9">
      <c r="A80" s="140" t="s">
        <v>105</v>
      </c>
      <c r="B80" s="141"/>
      <c r="C80" s="142"/>
      <c r="D80" s="143">
        <v>6</v>
      </c>
      <c r="E80" s="206"/>
      <c r="F80" s="143">
        <v>14</v>
      </c>
      <c r="G80" s="144"/>
      <c r="H80" s="146"/>
      <c r="I80" s="147" t="s">
        <v>116</v>
      </c>
      <c r="J80" s="141"/>
      <c r="K80" s="148"/>
      <c r="L80" s="141"/>
      <c r="M80" s="149"/>
      <c r="N80" s="150" t="s">
        <v>117</v>
      </c>
      <c r="O80" s="151"/>
      <c r="P80" s="151"/>
      <c r="Q80" s="152"/>
    </row>
    <row r="81" spans="1:17" s="139" customFormat="1" ht="9">
      <c r="A81" s="140" t="s">
        <v>118</v>
      </c>
      <c r="B81" s="141"/>
      <c r="C81" s="164"/>
      <c r="D81" s="143">
        <v>7</v>
      </c>
      <c r="E81" s="206"/>
      <c r="F81" s="143">
        <v>15</v>
      </c>
      <c r="G81" s="144"/>
      <c r="H81" s="146"/>
      <c r="I81" s="147" t="s">
        <v>119</v>
      </c>
      <c r="J81" s="141"/>
      <c r="K81" s="148"/>
      <c r="L81" s="141"/>
      <c r="M81" s="149"/>
      <c r="N81" s="141"/>
      <c r="O81" s="148"/>
      <c r="P81" s="141"/>
      <c r="Q81" s="149"/>
    </row>
    <row r="82" spans="1:17" s="139" customFormat="1" ht="9">
      <c r="A82" s="157" t="s">
        <v>120</v>
      </c>
      <c r="B82" s="155"/>
      <c r="C82" s="165"/>
      <c r="D82" s="166">
        <v>8</v>
      </c>
      <c r="E82" s="207"/>
      <c r="F82" s="166">
        <v>16</v>
      </c>
      <c r="G82" s="167"/>
      <c r="H82" s="169"/>
      <c r="I82" s="170" t="s">
        <v>121</v>
      </c>
      <c r="J82" s="155"/>
      <c r="K82" s="154"/>
      <c r="L82" s="155"/>
      <c r="M82" s="156"/>
      <c r="N82" s="155" t="str">
        <f>Q4</f>
        <v>MARIVIC L. SALVADOR</v>
      </c>
      <c r="O82" s="154"/>
      <c r="P82" s="155"/>
      <c r="Q82" s="171" t="e">
        <f>MIN(16,#REF!)</f>
        <v>#REF!</v>
      </c>
    </row>
  </sheetData>
  <sheetProtection password="F8E7" sheet="1" objects="1" scenarios="1" selectLockedCells="1" selectUnlockedCells="1"/>
  <mergeCells count="1">
    <mergeCell ref="A4:C4"/>
  </mergeCells>
  <conditionalFormatting sqref="G8:G72 H9:H72">
    <cfRule type="expression" priority="17" dxfId="1" stopIfTrue="1">
      <formula>AND($D8&lt;9,$C8&gt;0)</formula>
    </cfRule>
  </conditionalFormatting>
  <conditionalFormatting sqref="F8:F72 H8">
    <cfRule type="expression" priority="16" dxfId="1" stopIfTrue="1">
      <formula>AND($D8&lt;17,$C8&gt;0)</formula>
    </cfRule>
  </conditionalFormatting>
  <conditionalFormatting sqref="L60 L44 L27 L11 L52 L35 L19 L68 N15 N31 N48 N64 N57 N24 N39:N40">
    <cfRule type="expression" priority="13" dxfId="11" stopIfTrue="1">
      <formula>AND($N$1="CU",L11="Umpire")</formula>
    </cfRule>
    <cfRule type="expression" priority="14" dxfId="10" stopIfTrue="1">
      <formula>AND($N$1="CU",L11&lt;&gt;"Umpire",M11&lt;&gt;"")</formula>
    </cfRule>
    <cfRule type="expression" priority="15" dxfId="9" stopIfTrue="1">
      <formula>AND($N$1="CU",L11&lt;&gt;"Umpire")</formula>
    </cfRule>
  </conditionalFormatting>
  <conditionalFormatting sqref="L9 L13 L17 L21 L25 L29 L33 L37 L42 L46 L50 L54 L58 L62 L66 L70 N19 N27 N35 N44 N52 N60 N68 P15 P31 P48 P64 N11 P39:P40">
    <cfRule type="expression" priority="11" dxfId="1" stopIfTrue="1">
      <formula>K9="as"</formula>
    </cfRule>
    <cfRule type="expression" priority="12" dxfId="1" stopIfTrue="1">
      <formula>K9="bs"</formula>
    </cfRule>
  </conditionalFormatting>
  <conditionalFormatting sqref="J8 J10 J12 J14 J16 P23 P56 J22 J24 J28 J30 J32 J69 J71 J18 J20 J41 J38 J34 J36 J26 J43 J45 J47 J49 J55 J57 J61 J63 J65 J51 J53 J67 J59">
    <cfRule type="expression" priority="9" dxfId="1" stopIfTrue="1">
      <formula>I9="as"</formula>
    </cfRule>
    <cfRule type="expression" priority="10" dxfId="1" stopIfTrue="1">
      <formula>I9="bs"</formula>
    </cfRule>
  </conditionalFormatting>
  <conditionalFormatting sqref="B8:B72">
    <cfRule type="cellIs" priority="7" dxfId="4" operator="equal" stopIfTrue="1">
      <formula>"QA"</formula>
    </cfRule>
    <cfRule type="cellIs" priority="8" dxfId="4" operator="equal" stopIfTrue="1">
      <formula>"DA"</formula>
    </cfRule>
  </conditionalFormatting>
  <conditionalFormatting sqref="I9 I11 I13 I15 I17 I19 I21 I23 I25 I27 I29 I31 I33 I35 I37 I39:I40 I42 I44 I46 I48 I50 I52 I54 I56 I58 I60 I62 I64 I66 I68 I70 I72 K70 K66 K62 K58 K54 K50 K46 K42 K37 K33 K29 K25 K21 K17 K13 K9 M11 M19 M27 M35 M44 M52 M60 M68 Q82 O64 O48 O31 O15 O24 O57 O39:O40">
    <cfRule type="expression" priority="6" dxfId="3" stopIfTrue="1">
      <formula>$N$1="CU"</formula>
    </cfRule>
  </conditionalFormatting>
  <conditionalFormatting sqref="D8:D72">
    <cfRule type="expression" priority="5" dxfId="0" stopIfTrue="1">
      <formula>$D8&lt;17</formula>
    </cfRule>
  </conditionalFormatting>
  <conditionalFormatting sqref="N38">
    <cfRule type="expression" priority="3" dxfId="1" stopIfTrue="1">
      <formula>O24="as"</formula>
    </cfRule>
    <cfRule type="expression" priority="4" dxfId="1" stopIfTrue="1">
      <formula>O24="bs"</formula>
    </cfRule>
  </conditionalFormatting>
  <conditionalFormatting sqref="N41">
    <cfRule type="expression" priority="1" dxfId="1" stopIfTrue="1">
      <formula>O57="as"</formula>
    </cfRule>
    <cfRule type="expression" priority="2" dxfId="1" stopIfTrue="1">
      <formula>O57="bs"</formula>
    </cfRule>
  </conditionalFormatting>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X79"/>
  <sheetViews>
    <sheetView zoomScalePageLayoutView="0" workbookViewId="0" topLeftCell="A1">
      <selection activeCell="P40" sqref="P40"/>
    </sheetView>
  </sheetViews>
  <sheetFormatPr defaultColWidth="9.140625" defaultRowHeight="15"/>
  <cols>
    <col min="1" max="2" width="3.28125" style="0" customWidth="1"/>
    <col min="3" max="3" width="4.7109375" style="0" customWidth="1"/>
    <col min="4" max="4" width="4.28125" style="0" customWidth="1"/>
    <col min="5" max="5" width="18.00390625" style="0" customWidth="1"/>
    <col min="6" max="6" width="9.7109375" style="0" customWidth="1"/>
    <col min="7" max="7" width="7.140625" style="0" customWidth="1"/>
    <col min="8" max="8" width="8.140625" style="0" customWidth="1"/>
    <col min="9" max="9" width="1.7109375" style="172" customWidth="1"/>
    <col min="10" max="10" width="14.00390625" style="0" customWidth="1"/>
    <col min="11" max="11" width="2.7109375" style="172" customWidth="1"/>
    <col min="12" max="12" width="12.00390625" style="0" customWidth="1"/>
    <col min="13" max="13" width="2.8515625" style="173" customWidth="1"/>
    <col min="14" max="14" width="11.57421875" style="0" customWidth="1"/>
    <col min="15" max="15" width="3.8515625" style="172" customWidth="1"/>
    <col min="16" max="16" width="10.7109375" style="0" customWidth="1"/>
    <col min="17" max="17" width="3.28125" style="173" customWidth="1"/>
    <col min="18" max="18" width="0" style="0" hidden="1" customWidth="1"/>
    <col min="19" max="19" width="8.7109375" style="0" customWidth="1"/>
    <col min="20" max="20" width="9.140625" style="0" hidden="1" customWidth="1"/>
  </cols>
  <sheetData>
    <row r="1" spans="1:17" s="36" customFormat="1" ht="42" customHeight="1">
      <c r="A1" s="28" t="e">
        <f>#REF!</f>
        <v>#REF!</v>
      </c>
      <c r="B1" s="28"/>
      <c r="C1" s="29"/>
      <c r="D1" s="29"/>
      <c r="E1" s="29"/>
      <c r="F1" s="29"/>
      <c r="G1" s="29"/>
      <c r="H1" s="29"/>
      <c r="I1" s="30"/>
      <c r="J1" s="31"/>
      <c r="K1" s="31"/>
      <c r="L1" s="35"/>
      <c r="M1" s="30"/>
      <c r="N1" s="30" t="s">
        <v>64</v>
      </c>
      <c r="O1" s="30"/>
      <c r="P1" s="29"/>
      <c r="Q1" s="30"/>
    </row>
    <row r="2" spans="1:17" s="41" customFormat="1" ht="34.5" customHeight="1">
      <c r="A2" s="37"/>
      <c r="B2" s="37"/>
      <c r="C2" s="37"/>
      <c r="D2" s="37"/>
      <c r="E2" s="37"/>
      <c r="F2" s="38"/>
      <c r="G2" s="39"/>
      <c r="H2" s="39"/>
      <c r="I2" s="40"/>
      <c r="J2" s="31"/>
      <c r="K2" s="31"/>
      <c r="L2" s="31"/>
      <c r="M2" s="40"/>
      <c r="N2" s="39"/>
      <c r="O2" s="40"/>
      <c r="P2" s="39"/>
      <c r="Q2" s="40"/>
    </row>
    <row r="3" spans="1:17" s="46" customFormat="1" ht="9">
      <c r="A3" s="42" t="s">
        <v>65</v>
      </c>
      <c r="B3" s="42"/>
      <c r="C3" s="42"/>
      <c r="D3" s="42"/>
      <c r="E3" s="42"/>
      <c r="F3" s="42" t="s">
        <v>66</v>
      </c>
      <c r="G3" s="42"/>
      <c r="H3" s="42"/>
      <c r="I3" s="43"/>
      <c r="J3" s="44" t="s">
        <v>67</v>
      </c>
      <c r="K3" s="43"/>
      <c r="L3" s="42" t="s">
        <v>68</v>
      </c>
      <c r="M3" s="43"/>
      <c r="N3" s="42"/>
      <c r="O3" s="43"/>
      <c r="P3" s="42"/>
      <c r="Q3" s="45" t="s">
        <v>69</v>
      </c>
    </row>
    <row r="4" spans="1:24" s="54" customFormat="1" ht="15.75" thickBot="1">
      <c r="A4" s="269" t="s">
        <v>70</v>
      </c>
      <c r="B4" s="269"/>
      <c r="C4" s="269"/>
      <c r="D4" s="47"/>
      <c r="E4" s="47"/>
      <c r="F4" s="47" t="s">
        <v>21</v>
      </c>
      <c r="G4" s="48"/>
      <c r="H4" s="47"/>
      <c r="I4" s="49"/>
      <c r="J4" s="50" t="s">
        <v>71</v>
      </c>
      <c r="K4" s="49"/>
      <c r="L4" s="51" t="s">
        <v>201</v>
      </c>
      <c r="M4" s="52"/>
      <c r="N4" s="52"/>
      <c r="O4" s="49"/>
      <c r="P4" s="47"/>
      <c r="Q4" s="53" t="s">
        <v>72</v>
      </c>
      <c r="X4"/>
    </row>
    <row r="5" spans="1:17" s="46" customFormat="1" ht="9.75">
      <c r="A5" s="55"/>
      <c r="B5" s="56" t="s">
        <v>73</v>
      </c>
      <c r="C5" s="56" t="s">
        <v>74</v>
      </c>
      <c r="D5" s="56" t="s">
        <v>75</v>
      </c>
      <c r="E5" s="57" t="s">
        <v>76</v>
      </c>
      <c r="F5" s="57" t="s">
        <v>77</v>
      </c>
      <c r="G5" s="57"/>
      <c r="H5" s="57" t="s">
        <v>202</v>
      </c>
      <c r="I5" s="57"/>
      <c r="J5" s="56" t="s">
        <v>78</v>
      </c>
      <c r="K5" s="58"/>
      <c r="L5" s="56" t="s">
        <v>79</v>
      </c>
      <c r="M5" s="58"/>
      <c r="N5" s="56" t="s">
        <v>80</v>
      </c>
      <c r="O5" s="58"/>
      <c r="P5" s="56" t="s">
        <v>81</v>
      </c>
      <c r="Q5" s="59"/>
    </row>
    <row r="6" spans="1:17" s="46" customFormat="1" ht="15.75" thickBot="1">
      <c r="A6" s="60"/>
      <c r="B6" s="61"/>
      <c r="C6" s="62"/>
      <c r="D6" s="61"/>
      <c r="E6" s="63"/>
      <c r="F6" s="63"/>
      <c r="G6" s="64"/>
      <c r="H6" s="63"/>
      <c r="I6" s="65"/>
      <c r="J6" s="61"/>
      <c r="K6" s="65"/>
      <c r="L6" s="61"/>
      <c r="M6" s="65"/>
      <c r="N6" s="61"/>
      <c r="O6" s="65"/>
      <c r="P6" s="61"/>
      <c r="Q6" s="66"/>
    </row>
    <row r="7" spans="1:20" s="78" customFormat="1" ht="12.75">
      <c r="A7" s="67">
        <v>1</v>
      </c>
      <c r="B7" s="68">
        <f>IF($D7="","",VLOOKUP($D7,#REF!,15))</f>
      </c>
      <c r="C7" s="68">
        <f>IF($D7="","",VLOOKUP($D7,#REF!,16))</f>
      </c>
      <c r="D7" s="69"/>
      <c r="E7" s="70" t="s">
        <v>311</v>
      </c>
      <c r="F7" s="70">
        <f>IF($D7="","",VLOOKUP($D7,#REF!,3))</f>
      </c>
      <c r="G7" s="70"/>
      <c r="H7" s="70" t="s">
        <v>222</v>
      </c>
      <c r="I7" s="71"/>
      <c r="J7" s="72"/>
      <c r="K7" s="72"/>
      <c r="L7" s="72"/>
      <c r="M7" s="72"/>
      <c r="N7" s="73"/>
      <c r="O7" s="74"/>
      <c r="P7" s="75"/>
      <c r="Q7" s="76"/>
      <c r="R7" s="77"/>
      <c r="T7" s="79" t="e">
        <f>#REF!</f>
        <v>#REF!</v>
      </c>
    </row>
    <row r="8" spans="1:20" s="78" customFormat="1" ht="12.75">
      <c r="A8" s="80"/>
      <c r="B8" s="81"/>
      <c r="C8" s="81"/>
      <c r="D8" s="81"/>
      <c r="E8" s="72" t="s">
        <v>312</v>
      </c>
      <c r="F8" s="72"/>
      <c r="G8" s="82"/>
      <c r="H8" s="83"/>
      <c r="I8" s="84" t="s">
        <v>33</v>
      </c>
      <c r="J8" s="68" t="str">
        <f>UPPER(IF(OR(I8="a",I8="as"),E7,IF(OR(I8="b",I8="bs"),E9,)))</f>
        <v>KINTANAR / UYTICO</v>
      </c>
      <c r="K8" s="85"/>
      <c r="L8" s="72"/>
      <c r="M8" s="72"/>
      <c r="N8" s="73"/>
      <c r="O8" s="74"/>
      <c r="P8" s="75"/>
      <c r="Q8" s="76"/>
      <c r="R8" s="77"/>
      <c r="T8" s="86" t="e">
        <f>#REF!</f>
        <v>#REF!</v>
      </c>
    </row>
    <row r="9" spans="1:20" s="78" customFormat="1" ht="12.75">
      <c r="A9" s="80">
        <v>2</v>
      </c>
      <c r="B9" s="68">
        <f>IF($D9="","",VLOOKUP($D9,#REF!,15))</f>
      </c>
      <c r="C9" s="68">
        <f>IF($D9="","",VLOOKUP($D9,#REF!,16))</f>
      </c>
      <c r="D9" s="69"/>
      <c r="E9" s="68">
        <f>UPPER(IF($D9="","",VLOOKUP($D9,#REF!,2)))</f>
      </c>
      <c r="F9" s="68">
        <f>IF($D9="","",VLOOKUP($D9,#REF!,3))</f>
      </c>
      <c r="G9" s="68"/>
      <c r="H9" s="68"/>
      <c r="I9" s="87"/>
      <c r="J9" s="88"/>
      <c r="K9" s="89"/>
      <c r="L9" s="72"/>
      <c r="M9" s="72"/>
      <c r="N9" s="73"/>
      <c r="O9" s="74"/>
      <c r="P9" s="75"/>
      <c r="Q9" s="76"/>
      <c r="R9" s="77"/>
      <c r="T9" s="86" t="e">
        <f>#REF!</f>
        <v>#REF!</v>
      </c>
    </row>
    <row r="10" spans="1:20" s="78" customFormat="1" ht="12.75">
      <c r="A10" s="80"/>
      <c r="B10" s="81"/>
      <c r="C10" s="81"/>
      <c r="D10" s="90"/>
      <c r="E10" s="72"/>
      <c r="F10" s="72"/>
      <c r="G10" s="82"/>
      <c r="H10" s="72"/>
      <c r="I10" s="91"/>
      <c r="J10" s="92" t="s">
        <v>82</v>
      </c>
      <c r="K10" s="93" t="s">
        <v>33</v>
      </c>
      <c r="L10" s="94" t="str">
        <f>UPPER(IF(OR(K10="a",K10="as"),J8,IF(OR(K10="b",K10="bs"),J12,)))</f>
        <v>KINTANAR / UYTICO</v>
      </c>
      <c r="M10" s="95"/>
      <c r="N10" s="96"/>
      <c r="O10" s="96"/>
      <c r="P10" s="75"/>
      <c r="Q10" s="76"/>
      <c r="R10" s="77"/>
      <c r="T10" s="86" t="e">
        <f>#REF!</f>
        <v>#REF!</v>
      </c>
    </row>
    <row r="11" spans="1:20" s="78" customFormat="1" ht="12.75">
      <c r="A11" s="80">
        <v>3</v>
      </c>
      <c r="B11" s="68">
        <f>IF($D11="","",VLOOKUP($D11,#REF!,15))</f>
      </c>
      <c r="C11" s="68">
        <f>IF($D11="","",VLOOKUP($D11,#REF!,16))</f>
      </c>
      <c r="D11" s="69"/>
      <c r="E11" s="68" t="s">
        <v>313</v>
      </c>
      <c r="F11" s="68">
        <f>IF($D11="","",VLOOKUP($D11,#REF!,3))</f>
      </c>
      <c r="G11" s="68"/>
      <c r="H11" s="68" t="s">
        <v>226</v>
      </c>
      <c r="I11" s="71"/>
      <c r="J11" s="88"/>
      <c r="K11" s="97"/>
      <c r="L11" s="219" t="s">
        <v>330</v>
      </c>
      <c r="M11" s="98"/>
      <c r="N11" s="96"/>
      <c r="O11" s="96"/>
      <c r="P11" s="75"/>
      <c r="Q11" s="76"/>
      <c r="R11" s="77"/>
      <c r="T11" s="86" t="e">
        <f>#REF!</f>
        <v>#REF!</v>
      </c>
    </row>
    <row r="12" spans="1:20" s="78" customFormat="1" ht="12.75">
      <c r="A12" s="80"/>
      <c r="B12" s="81"/>
      <c r="C12" s="81"/>
      <c r="D12" s="90"/>
      <c r="E12" s="72" t="s">
        <v>314</v>
      </c>
      <c r="F12" s="72"/>
      <c r="G12" s="82"/>
      <c r="H12" s="83"/>
      <c r="I12" s="84" t="s">
        <v>33</v>
      </c>
      <c r="J12" s="68" t="str">
        <f>UPPER(IF(OR(I12="a",I12="as"),E11,IF(OR(I12="b",I12="bs"),E13,)))</f>
        <v>FLORES / RAYMUNDO</v>
      </c>
      <c r="K12" s="99"/>
      <c r="L12" s="72"/>
      <c r="M12" s="98"/>
      <c r="N12" s="96"/>
      <c r="O12" s="96"/>
      <c r="P12" s="75"/>
      <c r="Q12" s="76"/>
      <c r="R12" s="77"/>
      <c r="T12" s="86" t="e">
        <f>#REF!</f>
        <v>#REF!</v>
      </c>
    </row>
    <row r="13" spans="1:20" s="78" customFormat="1" ht="12.75">
      <c r="A13" s="80">
        <v>4</v>
      </c>
      <c r="B13" s="68">
        <f>IF($D13="","",VLOOKUP($D13,#REF!,15))</f>
      </c>
      <c r="C13" s="68">
        <f>IF($D13="","",VLOOKUP($D13,#REF!,16))</f>
      </c>
      <c r="D13" s="69"/>
      <c r="E13" s="68">
        <f>UPPER(IF($D13="","",VLOOKUP($D13,#REF!,2)))</f>
      </c>
      <c r="F13" s="68">
        <f>IF($D13="","",VLOOKUP($D13,#REF!,3))</f>
      </c>
      <c r="G13" s="68"/>
      <c r="H13" s="68"/>
      <c r="I13" s="100"/>
      <c r="J13" s="72"/>
      <c r="K13" s="72"/>
      <c r="L13" s="72"/>
      <c r="M13" s="98"/>
      <c r="N13" s="96"/>
      <c r="O13" s="96"/>
      <c r="P13" s="75"/>
      <c r="Q13" s="76"/>
      <c r="R13" s="77"/>
      <c r="T13" s="86" t="e">
        <f>#REF!</f>
        <v>#REF!</v>
      </c>
    </row>
    <row r="14" spans="1:20" s="78" customFormat="1" ht="12.75">
      <c r="A14" s="80"/>
      <c r="B14" s="81"/>
      <c r="C14" s="81"/>
      <c r="D14" s="90"/>
      <c r="E14" s="72"/>
      <c r="F14" s="72"/>
      <c r="G14" s="82"/>
      <c r="H14" s="101"/>
      <c r="I14" s="91"/>
      <c r="J14" s="72"/>
      <c r="K14" s="72"/>
      <c r="L14" s="102" t="s">
        <v>83</v>
      </c>
      <c r="M14" s="103" t="s">
        <v>33</v>
      </c>
      <c r="N14" s="94" t="str">
        <f>UPPER(IF(OR(M14="a",M14="as"),L10,IF(OR(M14="b",M14="bs"),L18,)))</f>
        <v>KINTANAR / UYTICO</v>
      </c>
      <c r="O14" s="95"/>
      <c r="P14" s="75"/>
      <c r="Q14" s="76"/>
      <c r="R14" s="77"/>
      <c r="T14" s="86" t="e">
        <f>#REF!</f>
        <v>#REF!</v>
      </c>
    </row>
    <row r="15" spans="1:20" s="78" customFormat="1" ht="12.75">
      <c r="A15" s="80">
        <v>5</v>
      </c>
      <c r="B15" s="68">
        <f>IF($D15="","",VLOOKUP($D15,#REF!,15))</f>
      </c>
      <c r="C15" s="68">
        <f>IF($D15="","",VLOOKUP($D15,#REF!,16))</f>
      </c>
      <c r="D15" s="69"/>
      <c r="E15" s="68" t="s">
        <v>307</v>
      </c>
      <c r="F15" s="68">
        <f>IF($D15="","",VLOOKUP($D15,#REF!,3))</f>
      </c>
      <c r="G15" s="68"/>
      <c r="H15" s="68" t="s">
        <v>229</v>
      </c>
      <c r="I15" s="104"/>
      <c r="J15" s="72"/>
      <c r="K15" s="72"/>
      <c r="L15" s="72"/>
      <c r="M15" s="98"/>
      <c r="N15" s="219" t="s">
        <v>335</v>
      </c>
      <c r="O15" s="105"/>
      <c r="P15" s="73"/>
      <c r="Q15" s="74"/>
      <c r="R15" s="77"/>
      <c r="T15" s="86" t="e">
        <f>#REF!</f>
        <v>#REF!</v>
      </c>
    </row>
    <row r="16" spans="1:24" s="78" customFormat="1" ht="15.75" thickBot="1">
      <c r="A16" s="80"/>
      <c r="B16" s="81"/>
      <c r="C16" s="81"/>
      <c r="D16" s="90"/>
      <c r="E16" s="218" t="s">
        <v>308</v>
      </c>
      <c r="F16" s="72"/>
      <c r="G16" s="82"/>
      <c r="H16" s="83"/>
      <c r="I16" s="84" t="s">
        <v>33</v>
      </c>
      <c r="J16" s="94" t="str">
        <f>UPPER(IF(OR(I16="a",I16="as"),E15,IF(OR(I16="b",I16="bs"),E17,)))</f>
        <v>QUIAMCO / SILVA</v>
      </c>
      <c r="K16" s="94"/>
      <c r="L16" s="72"/>
      <c r="M16" s="98"/>
      <c r="N16" s="73"/>
      <c r="O16" s="105"/>
      <c r="P16" s="73"/>
      <c r="Q16" s="74"/>
      <c r="R16" s="77"/>
      <c r="T16" s="106" t="e">
        <f>#REF!</f>
        <v>#REF!</v>
      </c>
      <c r="X16"/>
    </row>
    <row r="17" spans="1:18" s="78" customFormat="1" ht="12.75">
      <c r="A17" s="80">
        <v>6</v>
      </c>
      <c r="B17" s="68">
        <f>IF($D17="","",VLOOKUP($D17,#REF!,15))</f>
      </c>
      <c r="C17" s="68">
        <f>IF($D17="","",VLOOKUP($D17,#REF!,16))</f>
      </c>
      <c r="D17" s="69"/>
      <c r="E17" s="68">
        <f>UPPER(IF($D17="","",VLOOKUP($D17,#REF!,2)))</f>
      </c>
      <c r="F17" s="68">
        <f>IF($D17="","",VLOOKUP($D17,#REF!,3))</f>
      </c>
      <c r="G17" s="68"/>
      <c r="H17" s="68"/>
      <c r="I17" s="87"/>
      <c r="J17" s="72"/>
      <c r="K17" s="107"/>
      <c r="L17" s="72"/>
      <c r="M17" s="98"/>
      <c r="N17" s="73"/>
      <c r="O17" s="105"/>
      <c r="P17" s="73"/>
      <c r="Q17" s="74"/>
      <c r="R17" s="77"/>
    </row>
    <row r="18" spans="1:18" s="78" customFormat="1" ht="12.75">
      <c r="A18" s="80"/>
      <c r="B18" s="81"/>
      <c r="C18" s="81"/>
      <c r="D18" s="90"/>
      <c r="E18" s="72"/>
      <c r="F18" s="72"/>
      <c r="G18" s="82"/>
      <c r="H18" s="72"/>
      <c r="I18" s="91"/>
      <c r="J18" s="102" t="s">
        <v>84</v>
      </c>
      <c r="K18" s="103" t="s">
        <v>34</v>
      </c>
      <c r="L18" s="94" t="str">
        <f>UPPER(IF(OR(K18="a",K18="as"),J16,IF(OR(K18="b",K18="bs"),J20,)))</f>
        <v>POLITO / MALINIS</v>
      </c>
      <c r="M18" s="108"/>
      <c r="N18" s="73"/>
      <c r="O18" s="105"/>
      <c r="P18" s="73"/>
      <c r="Q18" s="74"/>
      <c r="R18" s="77"/>
    </row>
    <row r="19" spans="1:18" s="78" customFormat="1" ht="12.75">
      <c r="A19" s="80">
        <v>7</v>
      </c>
      <c r="B19" s="68">
        <f>IF($D19="","",VLOOKUP($D19,#REF!,15))</f>
      </c>
      <c r="C19" s="68">
        <f>IF($D19="","",VLOOKUP($D19,#REF!,16))</f>
      </c>
      <c r="D19" s="69"/>
      <c r="E19" s="68" t="s">
        <v>305</v>
      </c>
      <c r="F19" s="68">
        <f>IF($D19="","",VLOOKUP($D19,#REF!,3))</f>
      </c>
      <c r="G19" s="68"/>
      <c r="H19" s="68" t="s">
        <v>230</v>
      </c>
      <c r="I19" s="71"/>
      <c r="J19" s="72"/>
      <c r="K19" s="109"/>
      <c r="L19" s="219" t="s">
        <v>331</v>
      </c>
      <c r="M19" s="96"/>
      <c r="N19" s="73"/>
      <c r="O19" s="105"/>
      <c r="P19" s="73"/>
      <c r="Q19" s="74"/>
      <c r="R19" s="77"/>
    </row>
    <row r="20" spans="1:18" s="78" customFormat="1" ht="12.75">
      <c r="A20" s="80"/>
      <c r="B20" s="81"/>
      <c r="C20" s="81"/>
      <c r="D20" s="81"/>
      <c r="E20" s="72" t="s">
        <v>306</v>
      </c>
      <c r="F20" s="72"/>
      <c r="G20" s="82"/>
      <c r="H20" s="83"/>
      <c r="I20" s="84" t="s">
        <v>33</v>
      </c>
      <c r="J20" s="94" t="str">
        <f>UPPER(IF(OR(I20="a",I20="as"),E19,IF(OR(I20="b",I20="bs"),E21,)))</f>
        <v>POLITO / MALINIS</v>
      </c>
      <c r="K20" s="110"/>
      <c r="L20" s="72"/>
      <c r="M20" s="96"/>
      <c r="N20" s="73"/>
      <c r="O20" s="105"/>
      <c r="P20" s="73"/>
      <c r="Q20" s="74"/>
      <c r="R20" s="77"/>
    </row>
    <row r="21" spans="1:18" s="78" customFormat="1" ht="12.75">
      <c r="A21" s="67">
        <v>8</v>
      </c>
      <c r="B21" s="68">
        <f>IF($D21="","",VLOOKUP($D21,#REF!,15))</f>
      </c>
      <c r="C21" s="68">
        <f>IF($D21="","",VLOOKUP($D21,#REF!,16))</f>
      </c>
      <c r="D21" s="69"/>
      <c r="E21" s="70">
        <f>UPPER(IF($D21="","",VLOOKUP($D21,#REF!,2)))</f>
      </c>
      <c r="F21" s="70">
        <f>IF($D21="","",VLOOKUP($D21,#REF!,3))</f>
      </c>
      <c r="G21" s="70"/>
      <c r="H21" s="70"/>
      <c r="I21" s="100"/>
      <c r="J21" s="72"/>
      <c r="K21" s="72"/>
      <c r="L21" s="72"/>
      <c r="M21" s="96"/>
      <c r="N21" s="73"/>
      <c r="O21" s="105"/>
      <c r="P21" s="73"/>
      <c r="Q21" s="74"/>
      <c r="R21" s="77"/>
    </row>
    <row r="22" spans="1:18" s="78" customFormat="1" ht="12.75">
      <c r="A22" s="80"/>
      <c r="B22" s="81"/>
      <c r="C22" s="81"/>
      <c r="D22" s="81"/>
      <c r="E22" s="101"/>
      <c r="F22" s="101"/>
      <c r="G22" s="111"/>
      <c r="H22" s="101"/>
      <c r="I22" s="91"/>
      <c r="J22" s="72"/>
      <c r="K22" s="72"/>
      <c r="L22" s="72"/>
      <c r="M22" s="96"/>
      <c r="N22" s="102" t="s">
        <v>85</v>
      </c>
      <c r="O22" s="103" t="s">
        <v>33</v>
      </c>
      <c r="P22" s="94" t="str">
        <f>UPPER(IF(OR(O22="a",O22="as"),N14,IF(OR(O22="b",O22="bs"),N30,)))</f>
        <v>KINTANAR / UYTICO</v>
      </c>
      <c r="Q22" s="112"/>
      <c r="R22" s="77"/>
    </row>
    <row r="23" spans="1:18" s="78" customFormat="1" ht="12.75">
      <c r="A23" s="67">
        <v>9</v>
      </c>
      <c r="B23" s="68">
        <f>IF($D23="","",VLOOKUP($D23,#REF!,15))</f>
      </c>
      <c r="C23" s="68">
        <f>IF($D23="","",VLOOKUP($D23,#REF!,16))</f>
      </c>
      <c r="D23" s="69"/>
      <c r="E23" s="70" t="s">
        <v>319</v>
      </c>
      <c r="F23" s="70">
        <f>IF($D23="","",VLOOKUP($D23,#REF!,3))</f>
      </c>
      <c r="G23" s="70"/>
      <c r="H23" s="70" t="s">
        <v>223</v>
      </c>
      <c r="I23" s="71"/>
      <c r="J23" s="72"/>
      <c r="K23" s="72"/>
      <c r="L23" s="72"/>
      <c r="M23" s="96"/>
      <c r="N23" s="73"/>
      <c r="O23" s="105"/>
      <c r="P23" s="219" t="s">
        <v>337</v>
      </c>
      <c r="Q23" s="105"/>
      <c r="R23" s="77"/>
    </row>
    <row r="24" spans="1:18" s="78" customFormat="1" ht="12.75">
      <c r="A24" s="80"/>
      <c r="B24" s="81"/>
      <c r="C24" s="81"/>
      <c r="D24" s="81"/>
      <c r="E24" s="72" t="s">
        <v>320</v>
      </c>
      <c r="F24" s="72"/>
      <c r="G24" s="82"/>
      <c r="H24" s="83"/>
      <c r="I24" s="84" t="s">
        <v>33</v>
      </c>
      <c r="J24" s="94" t="str">
        <f>UPPER(IF(OR(I24="a",I24="as"),E23,IF(OR(I24="b",I24="bs"),E25,)))</f>
        <v>ATANGAN / EBRIEGA</v>
      </c>
      <c r="K24" s="94"/>
      <c r="L24" s="72"/>
      <c r="M24" s="96"/>
      <c r="N24" s="73"/>
      <c r="O24" s="105"/>
      <c r="P24" s="73"/>
      <c r="Q24" s="105"/>
      <c r="R24" s="77"/>
    </row>
    <row r="25" spans="1:18" s="78" customFormat="1" ht="12.75">
      <c r="A25" s="80">
        <v>10</v>
      </c>
      <c r="B25" s="68">
        <f>IF($D25="","",VLOOKUP($D25,#REF!,15))</f>
      </c>
      <c r="C25" s="68">
        <f>IF($D25="","",VLOOKUP($D25,#REF!,16))</f>
      </c>
      <c r="D25" s="69"/>
      <c r="E25" s="68">
        <f>UPPER(IF($D25="","",VLOOKUP($D25,#REF!,2)))</f>
      </c>
      <c r="F25" s="68">
        <f>IF($D25="","",VLOOKUP($D25,#REF!,3))</f>
      </c>
      <c r="G25" s="68"/>
      <c r="H25" s="68"/>
      <c r="I25" s="87"/>
      <c r="J25" s="72"/>
      <c r="K25" s="107"/>
      <c r="L25" s="72"/>
      <c r="M25" s="96"/>
      <c r="N25" s="73"/>
      <c r="O25" s="105"/>
      <c r="P25" s="73"/>
      <c r="Q25" s="105"/>
      <c r="R25" s="77"/>
    </row>
    <row r="26" spans="1:18" s="78" customFormat="1" ht="12.75">
      <c r="A26" s="80"/>
      <c r="B26" s="81"/>
      <c r="C26" s="81"/>
      <c r="D26" s="90"/>
      <c r="E26" s="72"/>
      <c r="F26" s="72"/>
      <c r="G26" s="82"/>
      <c r="H26" s="72"/>
      <c r="I26" s="91"/>
      <c r="J26" s="102" t="s">
        <v>86</v>
      </c>
      <c r="K26" s="103" t="s">
        <v>33</v>
      </c>
      <c r="L26" s="94" t="str">
        <f>UPPER(IF(OR(K26="a",K26="as"),J24,IF(OR(K26="b",K26="bs"),J28,)))</f>
        <v>ATANGAN / EBRIEGA</v>
      </c>
      <c r="M26" s="95"/>
      <c r="N26" s="73"/>
      <c r="O26" s="105"/>
      <c r="P26" s="73"/>
      <c r="Q26" s="105"/>
      <c r="R26" s="77"/>
    </row>
    <row r="27" spans="1:18" s="78" customFormat="1" ht="12.75">
      <c r="A27" s="80">
        <v>11</v>
      </c>
      <c r="B27" s="68">
        <f>IF($D27="","",VLOOKUP($D27,#REF!,15))</f>
      </c>
      <c r="C27" s="68">
        <f>IF($D27="","",VLOOKUP($D27,#REF!,16))</f>
      </c>
      <c r="D27" s="69"/>
      <c r="E27" s="68" t="s">
        <v>303</v>
      </c>
      <c r="F27" s="68">
        <f>IF($D27="","",VLOOKUP($D27,#REF!,3))</f>
      </c>
      <c r="G27" s="68"/>
      <c r="H27" s="68" t="s">
        <v>234</v>
      </c>
      <c r="I27" s="71"/>
      <c r="J27" s="72"/>
      <c r="K27" s="109"/>
      <c r="L27" s="219" t="s">
        <v>332</v>
      </c>
      <c r="M27" s="98"/>
      <c r="N27" s="73"/>
      <c r="O27" s="105"/>
      <c r="P27" s="73"/>
      <c r="Q27" s="105"/>
      <c r="R27" s="77"/>
    </row>
    <row r="28" spans="1:18" s="78" customFormat="1" ht="12.75">
      <c r="A28" s="67"/>
      <c r="B28" s="81"/>
      <c r="C28" s="81"/>
      <c r="D28" s="90"/>
      <c r="E28" s="72" t="s">
        <v>304</v>
      </c>
      <c r="F28" s="72"/>
      <c r="G28" s="82"/>
      <c r="H28" s="83"/>
      <c r="I28" s="84" t="s">
        <v>33</v>
      </c>
      <c r="J28" s="94" t="str">
        <f>UPPER(IF(OR(I28="a",I28="as"),E27,IF(OR(I28="b",I28="bs"),E29,)))</f>
        <v>DIZON / DUMLAO</v>
      </c>
      <c r="K28" s="110"/>
      <c r="L28" s="72"/>
      <c r="M28" s="98"/>
      <c r="N28" s="73"/>
      <c r="O28" s="105"/>
      <c r="P28" s="73"/>
      <c r="Q28" s="105"/>
      <c r="R28" s="77"/>
    </row>
    <row r="29" spans="1:18" s="78" customFormat="1" ht="12.75">
      <c r="A29" s="80">
        <v>12</v>
      </c>
      <c r="B29" s="68">
        <f>IF($D29="","",VLOOKUP($D29,#REF!,15))</f>
      </c>
      <c r="C29" s="68">
        <f>IF($D29="","",VLOOKUP($D29,#REF!,16))</f>
      </c>
      <c r="D29" s="69"/>
      <c r="E29" s="68">
        <f>UPPER(IF($D29="","",VLOOKUP($D29,#REF!,2)))</f>
      </c>
      <c r="F29" s="68">
        <f>IF($D29="","",VLOOKUP($D29,#REF!,3))</f>
      </c>
      <c r="G29" s="68"/>
      <c r="H29" s="68"/>
      <c r="I29" s="100"/>
      <c r="J29" s="72"/>
      <c r="K29" s="72"/>
      <c r="L29" s="72"/>
      <c r="M29" s="98"/>
      <c r="N29" s="73"/>
      <c r="O29" s="105"/>
      <c r="P29" s="73"/>
      <c r="Q29" s="105"/>
      <c r="R29" s="77"/>
    </row>
    <row r="30" spans="1:18" s="78" customFormat="1" ht="12.75">
      <c r="A30" s="80"/>
      <c r="B30" s="81"/>
      <c r="C30" s="81"/>
      <c r="D30" s="90"/>
      <c r="E30" s="72"/>
      <c r="F30" s="72"/>
      <c r="G30" s="82"/>
      <c r="H30" s="101"/>
      <c r="I30" s="91"/>
      <c r="J30" s="72"/>
      <c r="K30" s="72"/>
      <c r="L30" s="102" t="s">
        <v>87</v>
      </c>
      <c r="M30" s="103" t="s">
        <v>33</v>
      </c>
      <c r="N30" s="94" t="str">
        <f>UPPER(IF(OR(M30="a",M30="as"),L26,IF(OR(M30="b",M30="bs"),L34,)))</f>
        <v>ATANGAN / EBRIEGA</v>
      </c>
      <c r="O30" s="113"/>
      <c r="P30" s="73"/>
      <c r="Q30" s="105"/>
      <c r="R30" s="77"/>
    </row>
    <row r="31" spans="1:18" s="78" customFormat="1" ht="12.75">
      <c r="A31" s="80">
        <v>13</v>
      </c>
      <c r="B31" s="68">
        <f>IF($D31="","",VLOOKUP($D31,#REF!,15))</f>
      </c>
      <c r="C31" s="68">
        <f>IF($D31="","",VLOOKUP($D31,#REF!,16))</f>
      </c>
      <c r="D31" s="69"/>
      <c r="E31" s="68" t="s">
        <v>309</v>
      </c>
      <c r="F31" s="68">
        <f>IF($D31="","",VLOOKUP($D31,#REF!,3))</f>
      </c>
      <c r="G31" s="68"/>
      <c r="H31" s="68" t="s">
        <v>237</v>
      </c>
      <c r="I31" s="104"/>
      <c r="J31" s="72"/>
      <c r="K31" s="72"/>
      <c r="L31" s="72"/>
      <c r="M31" s="98"/>
      <c r="N31" s="219" t="s">
        <v>336</v>
      </c>
      <c r="O31" s="74"/>
      <c r="P31" s="73"/>
      <c r="Q31" s="105"/>
      <c r="R31" s="77"/>
    </row>
    <row r="32" spans="1:18" s="78" customFormat="1" ht="12.75">
      <c r="A32" s="80"/>
      <c r="B32" s="81"/>
      <c r="C32" s="81"/>
      <c r="D32" s="90"/>
      <c r="E32" s="72" t="s">
        <v>310</v>
      </c>
      <c r="F32" s="72"/>
      <c r="G32" s="82"/>
      <c r="H32" s="114" t="s">
        <v>88</v>
      </c>
      <c r="I32" s="84" t="s">
        <v>33</v>
      </c>
      <c r="J32" s="94" t="str">
        <f>UPPER(IF(OR(I32="a",I32="as"),E31,IF(OR(I32="b",I32="bs"),E33,)))</f>
        <v>SUMAPIG / SUMAPIG</v>
      </c>
      <c r="K32" s="94"/>
      <c r="L32" s="72"/>
      <c r="M32" s="98"/>
      <c r="N32" s="73"/>
      <c r="O32" s="74"/>
      <c r="P32" s="73"/>
      <c r="Q32" s="105"/>
      <c r="R32" s="77"/>
    </row>
    <row r="33" spans="1:18" s="78" customFormat="1" ht="12.75">
      <c r="A33" s="80">
        <v>14</v>
      </c>
      <c r="B33" s="68">
        <f>IF($D33="","",VLOOKUP($D33,#REF!,15))</f>
      </c>
      <c r="C33" s="68">
        <f>IF($D33="","",VLOOKUP($D33,#REF!,16))</f>
      </c>
      <c r="D33" s="69"/>
      <c r="E33" s="68" t="s">
        <v>315</v>
      </c>
      <c r="F33" s="68">
        <f>IF($D33="","",VLOOKUP($D33,#REF!,3))</f>
      </c>
      <c r="G33" s="68"/>
      <c r="H33" s="68" t="s">
        <v>235</v>
      </c>
      <c r="I33" s="87"/>
      <c r="J33" s="219" t="s">
        <v>329</v>
      </c>
      <c r="K33" s="107"/>
      <c r="L33" s="72"/>
      <c r="M33" s="98"/>
      <c r="N33" s="73"/>
      <c r="O33" s="74"/>
      <c r="P33" s="73"/>
      <c r="Q33" s="105"/>
      <c r="R33" s="77"/>
    </row>
    <row r="34" spans="1:18" s="78" customFormat="1" ht="12.75">
      <c r="A34" s="80"/>
      <c r="B34" s="81"/>
      <c r="C34" s="81"/>
      <c r="D34" s="90"/>
      <c r="E34" s="72" t="s">
        <v>316</v>
      </c>
      <c r="F34" s="72"/>
      <c r="G34" s="82"/>
      <c r="H34" s="72"/>
      <c r="I34" s="91"/>
      <c r="J34" s="102" t="s">
        <v>89</v>
      </c>
      <c r="K34" s="103" t="s">
        <v>34</v>
      </c>
      <c r="L34" s="94" t="str">
        <f>UPPER(IF(OR(K34="a",K34="as"),J32,IF(OR(K34="b",K34="bs"),J36,)))</f>
        <v>VILAR / VILORIA</v>
      </c>
      <c r="M34" s="108"/>
      <c r="N34" s="73"/>
      <c r="O34" s="74"/>
      <c r="P34" s="73"/>
      <c r="Q34" s="105"/>
      <c r="R34" s="77"/>
    </row>
    <row r="35" spans="1:18" s="78" customFormat="1" ht="12.75">
      <c r="A35" s="80">
        <v>15</v>
      </c>
      <c r="B35" s="68">
        <f>IF($D35="","",VLOOKUP($D35,#REF!,15))</f>
      </c>
      <c r="C35" s="68">
        <f>IF($D35="","",VLOOKUP($D35,#REF!,16))</f>
      </c>
      <c r="D35" s="69"/>
      <c r="E35" s="68" t="s">
        <v>321</v>
      </c>
      <c r="F35" s="68">
        <f>IF($D35="","",VLOOKUP($D35,#REF!,3))</f>
      </c>
      <c r="G35" s="68"/>
      <c r="H35" s="68" t="s">
        <v>232</v>
      </c>
      <c r="I35" s="71"/>
      <c r="J35" s="72"/>
      <c r="K35" s="109"/>
      <c r="L35" s="219" t="s">
        <v>333</v>
      </c>
      <c r="M35" s="96"/>
      <c r="N35" s="73"/>
      <c r="O35" s="74"/>
      <c r="P35" s="73"/>
      <c r="Q35" s="105"/>
      <c r="R35" s="77"/>
    </row>
    <row r="36" spans="1:18" s="78" customFormat="1" ht="12.75">
      <c r="A36" s="80"/>
      <c r="B36" s="81"/>
      <c r="C36" s="81"/>
      <c r="D36" s="81"/>
      <c r="E36" s="72" t="s">
        <v>322</v>
      </c>
      <c r="F36" s="72"/>
      <c r="G36" s="82"/>
      <c r="H36" s="114"/>
      <c r="I36" s="84" t="s">
        <v>33</v>
      </c>
      <c r="J36" s="94" t="str">
        <f>UPPER(IF(OR(I36="a",I36="as"),E35,IF(OR(I36="b",I36="bs"),E37,)))</f>
        <v>VILAR / VILORIA</v>
      </c>
      <c r="K36" s="110"/>
      <c r="L36" s="72"/>
      <c r="M36" s="96"/>
      <c r="N36" s="73"/>
      <c r="O36" s="74"/>
      <c r="P36" s="73"/>
      <c r="Q36" s="105"/>
      <c r="R36" s="77"/>
    </row>
    <row r="37" spans="1:18" s="78" customFormat="1" ht="12.75">
      <c r="A37" s="67">
        <v>16</v>
      </c>
      <c r="B37" s="68">
        <f>IF($D37="","",VLOOKUP($D37,#REF!,15))</f>
      </c>
      <c r="C37" s="68">
        <f>IF($D37="","",VLOOKUP($D37,#REF!,16))</f>
      </c>
      <c r="D37" s="69"/>
      <c r="E37" s="70">
        <f>UPPER(IF($D37="","",VLOOKUP($D37,#REF!,2)))</f>
      </c>
      <c r="F37" s="70">
        <f>IF($D37="","",VLOOKUP($D37,#REF!,3))</f>
      </c>
      <c r="G37" s="70"/>
      <c r="H37" s="70"/>
      <c r="I37" s="100"/>
      <c r="J37" s="72"/>
      <c r="K37" s="72"/>
      <c r="L37" s="72"/>
      <c r="M37" s="96"/>
      <c r="N37" s="74"/>
      <c r="O37" s="74"/>
      <c r="P37" s="73"/>
      <c r="Q37" s="105"/>
      <c r="R37" s="77"/>
    </row>
    <row r="38" spans="1:18" s="78" customFormat="1" ht="12.75">
      <c r="A38" s="80"/>
      <c r="B38" s="81"/>
      <c r="C38" s="81"/>
      <c r="D38" s="81"/>
      <c r="E38" s="72"/>
      <c r="F38" s="72"/>
      <c r="G38" s="82"/>
      <c r="H38" s="72"/>
      <c r="I38" s="91"/>
      <c r="J38" s="72"/>
      <c r="K38" s="72"/>
      <c r="L38" s="72"/>
      <c r="M38" s="96"/>
      <c r="N38" s="115" t="s">
        <v>90</v>
      </c>
      <c r="O38" s="116"/>
      <c r="P38" s="94" t="str">
        <f>UPPER(IF(OR(O39="a",O39="as"),P22,IF(OR(O39="b",O39="bs"),P54,)))</f>
        <v>CANJA / ARANDIA</v>
      </c>
      <c r="Q38" s="117"/>
      <c r="R38" s="77"/>
    </row>
    <row r="39" spans="1:18" s="78" customFormat="1" ht="12.75">
      <c r="A39" s="67">
        <v>17</v>
      </c>
      <c r="B39" s="68">
        <f>IF($D39="","",VLOOKUP($D39,#REF!,15))</f>
      </c>
      <c r="C39" s="68">
        <f>IF($D39="","",VLOOKUP($D39,#REF!,16))</f>
      </c>
      <c r="D39" s="69"/>
      <c r="E39" s="70" t="s">
        <v>317</v>
      </c>
      <c r="F39" s="70">
        <f>IF($D39="","",VLOOKUP($D39,#REF!,3))</f>
      </c>
      <c r="G39" s="70"/>
      <c r="H39" s="70" t="s">
        <v>233</v>
      </c>
      <c r="I39" s="71"/>
      <c r="J39" s="72"/>
      <c r="K39" s="72"/>
      <c r="L39" s="72"/>
      <c r="M39" s="96"/>
      <c r="N39" s="102" t="s">
        <v>91</v>
      </c>
      <c r="O39" s="118" t="s">
        <v>34</v>
      </c>
      <c r="P39" s="219" t="s">
        <v>331</v>
      </c>
      <c r="Q39" s="105"/>
      <c r="R39" s="77"/>
    </row>
    <row r="40" spans="1:18" s="78" customFormat="1" ht="12.75">
      <c r="A40" s="80"/>
      <c r="B40" s="81"/>
      <c r="C40" s="81"/>
      <c r="D40" s="81"/>
      <c r="E40" s="72" t="s">
        <v>318</v>
      </c>
      <c r="F40" s="72"/>
      <c r="G40" s="82"/>
      <c r="H40" s="83"/>
      <c r="I40" s="84" t="s">
        <v>33</v>
      </c>
      <c r="J40" s="94" t="str">
        <f>UPPER(IF(OR(I40="a",I40="as"),E39,IF(OR(I40="b",I40="bs"),E41,)))</f>
        <v>TAM-OD / HITOSIS</v>
      </c>
      <c r="K40" s="94"/>
      <c r="L40" s="72"/>
      <c r="M40" s="96"/>
      <c r="N40" s="73"/>
      <c r="O40" s="74"/>
      <c r="P40" s="73"/>
      <c r="Q40" s="105"/>
      <c r="R40" s="77"/>
    </row>
    <row r="41" spans="1:18" s="78" customFormat="1" ht="12.75">
      <c r="A41" s="80">
        <v>18</v>
      </c>
      <c r="B41" s="68">
        <f>IF($D41="","",VLOOKUP($D41,#REF!,15))</f>
      </c>
      <c r="C41" s="68">
        <f>IF($D41="","",VLOOKUP($D41,#REF!,16))</f>
      </c>
      <c r="D41" s="69"/>
      <c r="E41" s="68">
        <f>UPPER(IF($D41="","",VLOOKUP($D41,#REF!,2)))</f>
      </c>
      <c r="F41" s="68">
        <f>IF($D41="","",VLOOKUP($D41,#REF!,3))</f>
      </c>
      <c r="G41" s="68"/>
      <c r="H41" s="68"/>
      <c r="I41" s="87"/>
      <c r="J41" s="72"/>
      <c r="K41" s="107"/>
      <c r="L41" s="72"/>
      <c r="M41" s="96"/>
      <c r="N41" s="73"/>
      <c r="O41" s="74"/>
      <c r="P41" s="73"/>
      <c r="Q41" s="105"/>
      <c r="R41" s="77"/>
    </row>
    <row r="42" spans="1:18" s="78" customFormat="1" ht="12.75">
      <c r="A42" s="80"/>
      <c r="B42" s="81"/>
      <c r="C42" s="81"/>
      <c r="D42" s="90"/>
      <c r="E42" s="72"/>
      <c r="F42" s="72"/>
      <c r="G42" s="82"/>
      <c r="H42" s="72"/>
      <c r="I42" s="91"/>
      <c r="J42" s="102" t="s">
        <v>92</v>
      </c>
      <c r="K42" s="103" t="s">
        <v>33</v>
      </c>
      <c r="L42" s="94" t="str">
        <f>UPPER(IF(OR(K42="a",K42="as"),J40,IF(OR(K42="b",K42="bs"),J44,)))</f>
        <v>TAM-OD / HITOSIS</v>
      </c>
      <c r="M42" s="95"/>
      <c r="N42" s="73"/>
      <c r="O42" s="74"/>
      <c r="P42" s="73"/>
      <c r="Q42" s="105"/>
      <c r="R42" s="77"/>
    </row>
    <row r="43" spans="1:18" s="78" customFormat="1" ht="12.75">
      <c r="A43" s="80">
        <v>19</v>
      </c>
      <c r="B43" s="68">
        <f>IF($D43="","",VLOOKUP($D43,#REF!,15))</f>
      </c>
      <c r="C43" s="68">
        <f>IF($D43="","",VLOOKUP($D43,#REF!,16))</f>
      </c>
      <c r="D43" s="69"/>
      <c r="E43" s="68" t="s">
        <v>284</v>
      </c>
      <c r="F43" s="68">
        <f>IF($D43="","",VLOOKUP($D43,#REF!,3))</f>
      </c>
      <c r="G43" s="68"/>
      <c r="H43" s="68" t="s">
        <v>228</v>
      </c>
      <c r="I43" s="71"/>
      <c r="J43" s="72"/>
      <c r="K43" s="109"/>
      <c r="L43" s="219" t="s">
        <v>330</v>
      </c>
      <c r="M43" s="98"/>
      <c r="N43" s="73"/>
      <c r="O43" s="74"/>
      <c r="P43" s="73"/>
      <c r="Q43" s="105"/>
      <c r="R43" s="77"/>
    </row>
    <row r="44" spans="1:18" s="78" customFormat="1" ht="12.75">
      <c r="A44" s="80"/>
      <c r="B44" s="81"/>
      <c r="C44" s="81"/>
      <c r="D44" s="90"/>
      <c r="E44" s="72" t="s">
        <v>297</v>
      </c>
      <c r="F44" s="72"/>
      <c r="G44" s="82"/>
      <c r="H44" s="83"/>
      <c r="I44" s="84" t="s">
        <v>33</v>
      </c>
      <c r="J44" s="94" t="str">
        <f>UPPER(IF(OR(I44="a",I44="as"),E43,IF(OR(I44="b",I44="bs"),E45,)))</f>
        <v>TORNALEJO/MUDJANIL</v>
      </c>
      <c r="K44" s="110"/>
      <c r="L44" s="72"/>
      <c r="M44" s="98"/>
      <c r="N44" s="73"/>
      <c r="O44" s="74"/>
      <c r="P44" s="73"/>
      <c r="Q44" s="105"/>
      <c r="R44" s="77"/>
    </row>
    <row r="45" spans="1:18" s="78" customFormat="1" ht="12.75">
      <c r="A45" s="80">
        <v>20</v>
      </c>
      <c r="B45" s="68">
        <f>IF($D45="","",VLOOKUP($D45,#REF!,15))</f>
      </c>
      <c r="C45" s="68">
        <f>IF($D45="","",VLOOKUP($D45,#REF!,16))</f>
      </c>
      <c r="D45" s="69"/>
      <c r="E45" s="68">
        <f>UPPER(IF($D45="","",VLOOKUP($D45,#REF!,2)))</f>
      </c>
      <c r="F45" s="68">
        <f>IF($D45="","",VLOOKUP($D45,#REF!,3))</f>
      </c>
      <c r="G45" s="68"/>
      <c r="H45" s="68"/>
      <c r="I45" s="100"/>
      <c r="J45" s="72"/>
      <c r="K45" s="72"/>
      <c r="L45" s="72"/>
      <c r="M45" s="98"/>
      <c r="N45" s="73"/>
      <c r="O45" s="74"/>
      <c r="P45" s="73"/>
      <c r="Q45" s="105"/>
      <c r="R45" s="77"/>
    </row>
    <row r="46" spans="1:18" s="78" customFormat="1" ht="12.75">
      <c r="A46" s="80"/>
      <c r="B46" s="81"/>
      <c r="C46" s="81"/>
      <c r="D46" s="90"/>
      <c r="E46" s="72"/>
      <c r="F46" s="72"/>
      <c r="G46" s="82"/>
      <c r="H46" s="101"/>
      <c r="I46" s="91"/>
      <c r="J46" s="72"/>
      <c r="K46" s="72"/>
      <c r="L46" s="102" t="s">
        <v>93</v>
      </c>
      <c r="M46" s="103" t="s">
        <v>33</v>
      </c>
      <c r="N46" s="94" t="str">
        <f>UPPER(IF(OR(M46="a",M46="as"),L42,IF(OR(M46="b",M46="bs"),L50,)))</f>
        <v>TAM-OD / HITOSIS</v>
      </c>
      <c r="O46" s="112"/>
      <c r="P46" s="73"/>
      <c r="Q46" s="105"/>
      <c r="R46" s="77"/>
    </row>
    <row r="47" spans="1:18" s="78" customFormat="1" ht="12.75">
      <c r="A47" s="80">
        <v>21</v>
      </c>
      <c r="B47" s="68">
        <f>IF($D47="","",VLOOKUP($D47,#REF!,15))</f>
      </c>
      <c r="C47" s="68">
        <f>IF($D47="","",VLOOKUP($D47,#REF!,16))</f>
      </c>
      <c r="D47" s="69"/>
      <c r="E47" s="68" t="s">
        <v>299</v>
      </c>
      <c r="F47" s="68">
        <f>IF($D47="","",VLOOKUP($D47,#REF!,3))</f>
      </c>
      <c r="G47" s="68"/>
      <c r="H47" s="68" t="s">
        <v>236</v>
      </c>
      <c r="I47" s="104"/>
      <c r="J47" s="72"/>
      <c r="K47" s="72"/>
      <c r="L47" s="72"/>
      <c r="M47" s="98"/>
      <c r="N47" s="219" t="s">
        <v>332</v>
      </c>
      <c r="O47" s="105"/>
      <c r="P47" s="73"/>
      <c r="Q47" s="105"/>
      <c r="R47" s="77"/>
    </row>
    <row r="48" spans="1:18" s="78" customFormat="1" ht="12.75">
      <c r="A48" s="80"/>
      <c r="B48" s="81"/>
      <c r="C48" s="81"/>
      <c r="D48" s="90"/>
      <c r="E48" s="72" t="s">
        <v>300</v>
      </c>
      <c r="F48" s="72"/>
      <c r="G48" s="82"/>
      <c r="H48" s="83"/>
      <c r="I48" s="84" t="s">
        <v>33</v>
      </c>
      <c r="J48" s="94" t="str">
        <f>UPPER(IF(OR(I48="a",I48="as"),E47,IF(OR(I48="b",I48="bs"),E49,)))</f>
        <v>CORTEZ / JAMANDRE</v>
      </c>
      <c r="K48" s="94"/>
      <c r="L48" s="72"/>
      <c r="M48" s="98"/>
      <c r="N48" s="73"/>
      <c r="O48" s="105"/>
      <c r="P48" s="73"/>
      <c r="Q48" s="105"/>
      <c r="R48" s="77"/>
    </row>
    <row r="49" spans="1:18" s="78" customFormat="1" ht="12.75">
      <c r="A49" s="80">
        <v>22</v>
      </c>
      <c r="B49" s="68">
        <f>IF($D49="","",VLOOKUP($D49,#REF!,15))</f>
      </c>
      <c r="C49" s="68">
        <f>IF($D49="","",VLOOKUP($D49,#REF!,16))</f>
      </c>
      <c r="D49" s="69"/>
      <c r="E49" s="68">
        <f>UPPER(IF($D49="","",VLOOKUP($D49,#REF!,2)))</f>
      </c>
      <c r="F49" s="68">
        <f>IF($D49="","",VLOOKUP($D49,#REF!,3))</f>
      </c>
      <c r="G49" s="68"/>
      <c r="H49" s="68"/>
      <c r="I49" s="87"/>
      <c r="J49" s="72"/>
      <c r="K49" s="107"/>
      <c r="L49" s="72"/>
      <c r="M49" s="98"/>
      <c r="N49" s="73"/>
      <c r="O49" s="105"/>
      <c r="P49" s="73"/>
      <c r="Q49" s="105"/>
      <c r="R49" s="77"/>
    </row>
    <row r="50" spans="1:18" s="78" customFormat="1" ht="12.75">
      <c r="A50" s="80"/>
      <c r="B50" s="81"/>
      <c r="C50" s="81"/>
      <c r="D50" s="90"/>
      <c r="E50" s="72"/>
      <c r="F50" s="72"/>
      <c r="G50" s="82"/>
      <c r="H50" s="72"/>
      <c r="I50" s="91"/>
      <c r="J50" s="102" t="s">
        <v>94</v>
      </c>
      <c r="K50" s="103" t="s">
        <v>34</v>
      </c>
      <c r="L50" s="94" t="str">
        <f>UPPER(IF(OR(K50="a",K50="as"),J48,IF(OR(K50="b",K50="bs"),J52,)))</f>
        <v>DOMINISAC / PEREZ</v>
      </c>
      <c r="M50" s="108"/>
      <c r="N50" s="73"/>
      <c r="O50" s="105"/>
      <c r="P50" s="73"/>
      <c r="Q50" s="105"/>
      <c r="R50" s="77"/>
    </row>
    <row r="51" spans="1:18" s="78" customFormat="1" ht="12.75">
      <c r="A51" s="80">
        <v>23</v>
      </c>
      <c r="B51" s="68">
        <f>IF($D51="","",VLOOKUP($D51,#REF!,15))</f>
      </c>
      <c r="C51" s="68">
        <f>IF($D51="","",VLOOKUP($D51,#REF!,16))</f>
      </c>
      <c r="D51" s="69"/>
      <c r="E51" s="68" t="s">
        <v>296</v>
      </c>
      <c r="F51" s="68"/>
      <c r="G51" s="68"/>
      <c r="H51" s="68" t="s">
        <v>221</v>
      </c>
      <c r="I51" s="71"/>
      <c r="J51" s="72"/>
      <c r="K51" s="109"/>
      <c r="L51" s="219" t="s">
        <v>334</v>
      </c>
      <c r="M51" s="96"/>
      <c r="N51" s="73"/>
      <c r="O51" s="105"/>
      <c r="P51" s="73"/>
      <c r="Q51" s="105"/>
      <c r="R51" s="77"/>
    </row>
    <row r="52" spans="1:18" s="78" customFormat="1" ht="12.75">
      <c r="A52" s="80"/>
      <c r="B52" s="81"/>
      <c r="C52" s="81"/>
      <c r="D52" s="81"/>
      <c r="E52" s="72" t="s">
        <v>298</v>
      </c>
      <c r="F52" s="72"/>
      <c r="G52" s="82"/>
      <c r="H52" s="83"/>
      <c r="I52" s="84" t="s">
        <v>33</v>
      </c>
      <c r="J52" s="94" t="str">
        <f>UPPER(IF(OR(I52="a",I52="as"),E51,IF(OR(I52="b",I52="bs"),E53,)))</f>
        <v>DOMINISAC / PEREZ</v>
      </c>
      <c r="K52" s="110"/>
      <c r="L52" s="72"/>
      <c r="M52" s="96"/>
      <c r="N52" s="73"/>
      <c r="O52" s="105"/>
      <c r="P52" s="73"/>
      <c r="Q52" s="105"/>
      <c r="R52" s="77"/>
    </row>
    <row r="53" spans="1:18" s="78" customFormat="1" ht="12.75">
      <c r="A53" s="67">
        <v>24</v>
      </c>
      <c r="B53" s="68">
        <f>IF($D53="","",VLOOKUP($D53,#REF!,15))</f>
      </c>
      <c r="C53" s="68">
        <f>IF($D53="","",VLOOKUP($D53,#REF!,16))</f>
      </c>
      <c r="D53" s="69"/>
      <c r="E53" s="70">
        <f>UPPER(IF($D53="","",VLOOKUP($D53,#REF!,2)))</f>
      </c>
      <c r="F53" s="70">
        <f>IF($D53="","",VLOOKUP($D53,#REF!,3))</f>
      </c>
      <c r="G53" s="70"/>
      <c r="H53" s="70"/>
      <c r="I53" s="100"/>
      <c r="J53" s="72"/>
      <c r="K53" s="72"/>
      <c r="L53" s="72"/>
      <c r="M53" s="96"/>
      <c r="N53" s="73"/>
      <c r="O53" s="105"/>
      <c r="P53" s="73"/>
      <c r="Q53" s="105"/>
      <c r="R53" s="77"/>
    </row>
    <row r="54" spans="1:18" s="78" customFormat="1" ht="12.75">
      <c r="A54" s="80"/>
      <c r="B54" s="81"/>
      <c r="C54" s="81"/>
      <c r="D54" s="81"/>
      <c r="E54" s="101"/>
      <c r="F54" s="101"/>
      <c r="G54" s="111"/>
      <c r="H54" s="101"/>
      <c r="I54" s="91"/>
      <c r="J54" s="72"/>
      <c r="K54" s="72"/>
      <c r="L54" s="72"/>
      <c r="M54" s="96"/>
      <c r="N54" s="102" t="s">
        <v>95</v>
      </c>
      <c r="O54" s="103" t="s">
        <v>34</v>
      </c>
      <c r="P54" s="94" t="str">
        <f>UPPER(IF(OR(O54="a",O54="as"),N46,IF(OR(O54="b",O54="bs"),N62,)))</f>
        <v>CANJA / ARANDIA</v>
      </c>
      <c r="Q54" s="113"/>
      <c r="R54" s="77"/>
    </row>
    <row r="55" spans="1:18" s="78" customFormat="1" ht="12.75">
      <c r="A55" s="67">
        <v>25</v>
      </c>
      <c r="B55" s="68">
        <f>IF($D55="","",VLOOKUP($D55,#REF!,15))</f>
      </c>
      <c r="C55" s="68">
        <f>IF($D55="","",VLOOKUP($D55,#REF!,16))</f>
      </c>
      <c r="D55" s="69"/>
      <c r="E55" s="70" t="s">
        <v>327</v>
      </c>
      <c r="F55" s="70">
        <f>IF($D55="","",VLOOKUP($D55,#REF!,3))</f>
      </c>
      <c r="G55" s="70"/>
      <c r="H55" s="70" t="s">
        <v>227</v>
      </c>
      <c r="I55" s="71"/>
      <c r="J55" s="72"/>
      <c r="K55" s="72"/>
      <c r="L55" s="72"/>
      <c r="M55" s="96"/>
      <c r="N55" s="73"/>
      <c r="O55" s="105"/>
      <c r="P55" s="219" t="s">
        <v>334</v>
      </c>
      <c r="Q55" s="74"/>
      <c r="R55" s="77"/>
    </row>
    <row r="56" spans="1:18" s="78" customFormat="1" ht="12.75">
      <c r="A56" s="80"/>
      <c r="B56" s="81"/>
      <c r="C56" s="81"/>
      <c r="D56" s="81"/>
      <c r="E56" s="72" t="s">
        <v>328</v>
      </c>
      <c r="F56" s="72"/>
      <c r="G56" s="82"/>
      <c r="H56" s="83"/>
      <c r="I56" s="84" t="s">
        <v>33</v>
      </c>
      <c r="J56" s="94" t="str">
        <f>UPPER(IF(OR(I56="a",I56="as"),E55,IF(OR(I56="b",I56="bs"),E57,)))</f>
        <v>DANO / EBASCO</v>
      </c>
      <c r="K56" s="94"/>
      <c r="L56" s="72"/>
      <c r="M56" s="96"/>
      <c r="N56" s="73"/>
      <c r="O56" s="105"/>
      <c r="P56" s="73"/>
      <c r="Q56" s="74"/>
      <c r="R56" s="77"/>
    </row>
    <row r="57" spans="1:18" s="78" customFormat="1" ht="12.75">
      <c r="A57" s="80">
        <v>26</v>
      </c>
      <c r="B57" s="68">
        <f>IF($D57="","",VLOOKUP($D57,#REF!,15))</f>
      </c>
      <c r="C57" s="68">
        <f>IF($D57="","",VLOOKUP($D57,#REF!,16))</f>
      </c>
      <c r="D57" s="69"/>
      <c r="E57" s="68">
        <f>UPPER(IF($D57="","",VLOOKUP($D57,#REF!,2)))</f>
      </c>
      <c r="F57" s="68">
        <f>IF($D57="","",VLOOKUP($D57,#REF!,3))</f>
      </c>
      <c r="G57" s="68"/>
      <c r="H57" s="68"/>
      <c r="I57" s="87"/>
      <c r="J57" s="72"/>
      <c r="K57" s="107"/>
      <c r="L57" s="72"/>
      <c r="M57" s="96"/>
      <c r="N57" s="73"/>
      <c r="O57" s="105"/>
      <c r="P57" s="73"/>
      <c r="Q57" s="74"/>
      <c r="R57" s="77"/>
    </row>
    <row r="58" spans="1:18" s="78" customFormat="1" ht="12.75">
      <c r="A58" s="80"/>
      <c r="B58" s="81"/>
      <c r="C58" s="81"/>
      <c r="D58" s="90"/>
      <c r="E58" s="72"/>
      <c r="F58" s="72"/>
      <c r="G58" s="82"/>
      <c r="H58" s="72"/>
      <c r="I58" s="91"/>
      <c r="J58" s="102" t="s">
        <v>96</v>
      </c>
      <c r="K58" s="103" t="s">
        <v>33</v>
      </c>
      <c r="L58" s="94" t="str">
        <f>UPPER(IF(OR(K58="a",K58="as"),J56,IF(OR(K58="b",K58="bs"),J60,)))</f>
        <v>DANO / EBASCO</v>
      </c>
      <c r="M58" s="95"/>
      <c r="N58" s="73"/>
      <c r="O58" s="105"/>
      <c r="P58" s="73"/>
      <c r="Q58" s="74"/>
      <c r="R58" s="77"/>
    </row>
    <row r="59" spans="1:18" s="78" customFormat="1" ht="12.75">
      <c r="A59" s="80">
        <v>27</v>
      </c>
      <c r="B59" s="68">
        <f>IF($D59="","",VLOOKUP($D59,#REF!,15))</f>
      </c>
      <c r="C59" s="68">
        <f>IF($D59="","",VLOOKUP($D59,#REF!,16))</f>
      </c>
      <c r="D59" s="69"/>
      <c r="E59" s="68" t="s">
        <v>323</v>
      </c>
      <c r="F59" s="68">
        <f>IF($D59="","",VLOOKUP($D59,#REF!,3))</f>
      </c>
      <c r="G59" s="68"/>
      <c r="H59" s="68" t="s">
        <v>225</v>
      </c>
      <c r="I59" s="71"/>
      <c r="J59" s="72"/>
      <c r="K59" s="109"/>
      <c r="L59" s="219" t="s">
        <v>332</v>
      </c>
      <c r="M59" s="98"/>
      <c r="N59" s="73"/>
      <c r="O59" s="105"/>
      <c r="P59" s="73"/>
      <c r="Q59" s="74"/>
      <c r="R59" s="119"/>
    </row>
    <row r="60" spans="1:18" s="78" customFormat="1" ht="12.75">
      <c r="A60" s="80"/>
      <c r="B60" s="81"/>
      <c r="C60" s="81"/>
      <c r="D60" s="90"/>
      <c r="E60" s="72" t="s">
        <v>324</v>
      </c>
      <c r="F60" s="72"/>
      <c r="G60" s="82"/>
      <c r="H60" s="83"/>
      <c r="I60" s="84" t="s">
        <v>33</v>
      </c>
      <c r="J60" s="94" t="str">
        <f>UPPER(IF(OR(I60="a",I60="as"),E59,IF(OR(I60="b",I60="bs"),E61,)))</f>
        <v>PINZON / TOLENTINO</v>
      </c>
      <c r="K60" s="110"/>
      <c r="L60" s="72"/>
      <c r="M60" s="98"/>
      <c r="N60" s="73"/>
      <c r="O60" s="105"/>
      <c r="P60" s="73"/>
      <c r="Q60" s="74"/>
      <c r="R60" s="77"/>
    </row>
    <row r="61" spans="1:18" s="78" customFormat="1" ht="12.75">
      <c r="A61" s="80">
        <v>28</v>
      </c>
      <c r="B61" s="68">
        <f>IF($D61="","",VLOOKUP($D61,#REF!,15))</f>
      </c>
      <c r="C61" s="68">
        <f>IF($D61="","",VLOOKUP($D61,#REF!,16))</f>
      </c>
      <c r="D61" s="69"/>
      <c r="E61" s="68">
        <f>UPPER(IF($D61="","",VLOOKUP($D61,#REF!,2)))</f>
      </c>
      <c r="F61" s="68">
        <f>IF($D61="","",VLOOKUP($D61,#REF!,3))</f>
      </c>
      <c r="G61" s="68"/>
      <c r="H61" s="68"/>
      <c r="I61" s="100"/>
      <c r="J61" s="72"/>
      <c r="K61" s="72"/>
      <c r="L61" s="72"/>
      <c r="M61" s="98"/>
      <c r="N61" s="73"/>
      <c r="O61" s="105"/>
      <c r="P61" s="73"/>
      <c r="Q61" s="74"/>
      <c r="R61" s="77"/>
    </row>
    <row r="62" spans="1:18" s="78" customFormat="1" ht="12.75">
      <c r="A62" s="80"/>
      <c r="B62" s="81"/>
      <c r="C62" s="81"/>
      <c r="D62" s="90"/>
      <c r="E62" s="72"/>
      <c r="F62" s="72"/>
      <c r="G62" s="82"/>
      <c r="H62" s="101"/>
      <c r="I62" s="91"/>
      <c r="J62" s="72"/>
      <c r="K62" s="72"/>
      <c r="L62" s="102" t="s">
        <v>97</v>
      </c>
      <c r="M62" s="103" t="s">
        <v>34</v>
      </c>
      <c r="N62" s="94" t="str">
        <f>UPPER(IF(OR(M62="a",M62="as"),L58,IF(OR(M62="b",M62="bs"),L66,)))</f>
        <v>CANJA / ARANDIA</v>
      </c>
      <c r="O62" s="113"/>
      <c r="P62" s="73"/>
      <c r="Q62" s="74"/>
      <c r="R62" s="77"/>
    </row>
    <row r="63" spans="1:18" s="78" customFormat="1" ht="12.75">
      <c r="A63" s="80">
        <v>29</v>
      </c>
      <c r="B63" s="68">
        <f>IF($D63="","",VLOOKUP($D63,#REF!,15))</f>
      </c>
      <c r="C63" s="68">
        <f>IF($D63="","",VLOOKUP($D63,#REF!,16))</f>
      </c>
      <c r="D63" s="69"/>
      <c r="E63" s="68" t="s">
        <v>325</v>
      </c>
      <c r="F63" s="68">
        <f>IF($D63="","",VLOOKUP($D63,#REF!,3))</f>
      </c>
      <c r="G63" s="68"/>
      <c r="H63" s="68" t="s">
        <v>224</v>
      </c>
      <c r="I63" s="104"/>
      <c r="J63" s="72"/>
      <c r="K63" s="72"/>
      <c r="L63" s="72"/>
      <c r="M63" s="98"/>
      <c r="N63" s="219" t="s">
        <v>331</v>
      </c>
      <c r="O63" s="96"/>
      <c r="P63" s="75"/>
      <c r="Q63" s="76"/>
      <c r="R63" s="77"/>
    </row>
    <row r="64" spans="1:18" s="78" customFormat="1" ht="12.75">
      <c r="A64" s="80"/>
      <c r="B64" s="81"/>
      <c r="C64" s="81"/>
      <c r="D64" s="90"/>
      <c r="E64" s="72" t="s">
        <v>326</v>
      </c>
      <c r="F64" s="72"/>
      <c r="G64" s="82"/>
      <c r="H64" s="83"/>
      <c r="I64" s="84" t="s">
        <v>33</v>
      </c>
      <c r="J64" s="94" t="str">
        <f>UPPER(IF(OR(I64="a",I64="as"),E63,IF(OR(I64="b",I64="bs"),E65,)))</f>
        <v>BUCCAT / MAPANAO</v>
      </c>
      <c r="K64" s="94"/>
      <c r="L64" s="72"/>
      <c r="M64" s="98"/>
      <c r="N64" s="96"/>
      <c r="O64" s="96"/>
      <c r="P64" s="75"/>
      <c r="Q64" s="76"/>
      <c r="R64" s="77"/>
    </row>
    <row r="65" spans="1:18" s="78" customFormat="1" ht="12.75">
      <c r="A65" s="80">
        <v>30</v>
      </c>
      <c r="B65" s="68">
        <f>IF($D65="","",VLOOKUP($D65,#REF!,15))</f>
      </c>
      <c r="C65" s="68">
        <f>IF($D65="","",VLOOKUP($D65,#REF!,16))</f>
      </c>
      <c r="D65" s="69"/>
      <c r="E65" s="68">
        <f>UPPER(IF($D65="","",VLOOKUP($D65,#REF!,2)))</f>
      </c>
      <c r="F65" s="68">
        <f>IF($D65="","",VLOOKUP($D65,#REF!,3))</f>
      </c>
      <c r="G65" s="68"/>
      <c r="H65" s="68"/>
      <c r="I65" s="87"/>
      <c r="J65" s="72"/>
      <c r="K65" s="107"/>
      <c r="L65" s="72"/>
      <c r="M65" s="98"/>
      <c r="N65" s="96"/>
      <c r="O65" s="96"/>
      <c r="P65" s="75"/>
      <c r="Q65" s="76"/>
      <c r="R65" s="77"/>
    </row>
    <row r="66" spans="1:18" s="78" customFormat="1" ht="12.75">
      <c r="A66" s="80"/>
      <c r="B66" s="81"/>
      <c r="C66" s="81"/>
      <c r="D66" s="90"/>
      <c r="E66" s="72"/>
      <c r="F66" s="72"/>
      <c r="G66" s="82"/>
      <c r="H66" s="72"/>
      <c r="I66" s="91"/>
      <c r="J66" s="102" t="s">
        <v>98</v>
      </c>
      <c r="K66" s="103" t="s">
        <v>34</v>
      </c>
      <c r="L66" s="94" t="str">
        <f>UPPER(IF(OR(K66="a",K66="as"),J64,IF(OR(K66="b",K66="bs"),J68,)))</f>
        <v>CANJA / ARANDIA</v>
      </c>
      <c r="M66" s="108"/>
      <c r="N66" s="96"/>
      <c r="O66" s="96"/>
      <c r="P66" s="75"/>
      <c r="Q66" s="76"/>
      <c r="R66" s="77"/>
    </row>
    <row r="67" spans="1:18" s="78" customFormat="1" ht="12.75">
      <c r="A67" s="80">
        <v>31</v>
      </c>
      <c r="B67" s="68">
        <f>IF($D67="","",VLOOKUP($D67,#REF!,15))</f>
      </c>
      <c r="C67" s="68">
        <f>IF($D67="","",VLOOKUP($D67,#REF!,16))</f>
      </c>
      <c r="D67" s="69"/>
      <c r="E67" s="68">
        <f>UPPER(IF($D67="","",VLOOKUP($D67,#REF!,2)))</f>
      </c>
      <c r="F67" s="68">
        <f>IF($D67="","",VLOOKUP($D67,#REF!,3))</f>
      </c>
      <c r="G67" s="68"/>
      <c r="H67" s="68"/>
      <c r="I67" s="71"/>
      <c r="J67" s="72"/>
      <c r="K67" s="109"/>
      <c r="L67" s="219" t="s">
        <v>330</v>
      </c>
      <c r="M67" s="96"/>
      <c r="N67" s="96"/>
      <c r="O67" s="96"/>
      <c r="P67" s="75"/>
      <c r="Q67" s="76"/>
      <c r="R67" s="77"/>
    </row>
    <row r="68" spans="1:18" s="78" customFormat="1" ht="12.75">
      <c r="A68" s="80"/>
      <c r="B68" s="81"/>
      <c r="C68" s="81"/>
      <c r="D68" s="81"/>
      <c r="E68" s="72"/>
      <c r="F68" s="72"/>
      <c r="G68" s="82"/>
      <c r="H68" s="83"/>
      <c r="I68" s="84" t="s">
        <v>34</v>
      </c>
      <c r="J68" s="94" t="str">
        <f>UPPER(IF(OR(I68="a",I68="as"),E67,IF(OR(I68="b",I68="bs"),E69,)))</f>
        <v>CANJA / ARANDIA</v>
      </c>
      <c r="K68" s="110"/>
      <c r="L68" s="72"/>
      <c r="M68" s="96"/>
      <c r="N68" s="96"/>
      <c r="O68" s="96"/>
      <c r="P68" s="75"/>
      <c r="Q68" s="76"/>
      <c r="R68" s="77"/>
    </row>
    <row r="69" spans="1:18" s="78" customFormat="1" ht="12.75">
      <c r="A69" s="67">
        <v>32</v>
      </c>
      <c r="B69" s="68">
        <f>IF($D69="","",VLOOKUP($D69,#REF!,15))</f>
      </c>
      <c r="C69" s="68">
        <f>IF($D69="","",VLOOKUP($D69,#REF!,16))</f>
      </c>
      <c r="D69" s="69"/>
      <c r="E69" s="70" t="s">
        <v>301</v>
      </c>
      <c r="F69" s="70">
        <f>IF($D69="","",VLOOKUP($D69,#REF!,3))</f>
      </c>
      <c r="G69" s="70"/>
      <c r="H69" s="70" t="s">
        <v>231</v>
      </c>
      <c r="I69" s="100"/>
      <c r="J69" s="72"/>
      <c r="K69" s="72"/>
      <c r="L69" s="72"/>
      <c r="M69" s="72"/>
      <c r="N69" s="73"/>
      <c r="O69" s="74"/>
      <c r="P69" s="75"/>
      <c r="Q69" s="76"/>
      <c r="R69" s="77"/>
    </row>
    <row r="70" spans="1:18" s="126" customFormat="1" ht="18">
      <c r="A70" s="120"/>
      <c r="B70" s="120"/>
      <c r="C70" s="120"/>
      <c r="D70" s="120"/>
      <c r="E70" s="217" t="s">
        <v>302</v>
      </c>
      <c r="F70" s="121"/>
      <c r="G70" s="121"/>
      <c r="H70" s="121"/>
      <c r="I70" s="122"/>
      <c r="J70" s="123"/>
      <c r="K70" s="124"/>
      <c r="L70" s="123"/>
      <c r="M70" s="124"/>
      <c r="N70" s="123"/>
      <c r="O70" s="124"/>
      <c r="P70" s="123"/>
      <c r="Q70" s="124"/>
      <c r="R70" s="125"/>
    </row>
    <row r="71" spans="1:17" s="139" customFormat="1" ht="9">
      <c r="A71" s="127" t="s">
        <v>99</v>
      </c>
      <c r="B71" s="128"/>
      <c r="C71" s="129"/>
      <c r="D71" s="130" t="s">
        <v>100</v>
      </c>
      <c r="E71" s="131" t="s">
        <v>101</v>
      </c>
      <c r="F71" s="130"/>
      <c r="G71" s="132"/>
      <c r="H71" s="133"/>
      <c r="I71" s="130" t="s">
        <v>100</v>
      </c>
      <c r="J71" s="131" t="s">
        <v>102</v>
      </c>
      <c r="K71" s="134"/>
      <c r="L71" s="131" t="s">
        <v>103</v>
      </c>
      <c r="M71" s="135"/>
      <c r="N71" s="136" t="s">
        <v>104</v>
      </c>
      <c r="O71" s="136"/>
      <c r="P71" s="137"/>
      <c r="Q71" s="138"/>
    </row>
    <row r="72" spans="1:17" s="139" customFormat="1" ht="9">
      <c r="A72" s="140" t="s">
        <v>105</v>
      </c>
      <c r="B72" s="141"/>
      <c r="C72" s="142"/>
      <c r="D72" s="143">
        <v>1</v>
      </c>
      <c r="E72" s="144"/>
      <c r="F72" s="145"/>
      <c r="G72" s="144"/>
      <c r="H72" s="146"/>
      <c r="I72" s="147" t="s">
        <v>106</v>
      </c>
      <c r="J72" s="141"/>
      <c r="K72" s="148"/>
      <c r="L72" s="141"/>
      <c r="M72" s="149"/>
      <c r="N72" s="150" t="s">
        <v>107</v>
      </c>
      <c r="O72" s="151"/>
      <c r="P72" s="151"/>
      <c r="Q72" s="152"/>
    </row>
    <row r="73" spans="1:17" s="139" customFormat="1" ht="9">
      <c r="A73" s="140" t="s">
        <v>108</v>
      </c>
      <c r="B73" s="141"/>
      <c r="C73" s="142"/>
      <c r="D73" s="143">
        <v>2</v>
      </c>
      <c r="E73" s="144"/>
      <c r="F73" s="145"/>
      <c r="G73" s="144"/>
      <c r="H73" s="146"/>
      <c r="I73" s="147" t="s">
        <v>109</v>
      </c>
      <c r="J73" s="141"/>
      <c r="K73" s="148"/>
      <c r="L73" s="141"/>
      <c r="M73" s="149"/>
      <c r="N73" s="153"/>
      <c r="O73" s="154"/>
      <c r="P73" s="155"/>
      <c r="Q73" s="156"/>
    </row>
    <row r="74" spans="1:17" s="139" customFormat="1" ht="9">
      <c r="A74" s="157" t="s">
        <v>110</v>
      </c>
      <c r="B74" s="155"/>
      <c r="C74" s="158"/>
      <c r="D74" s="143">
        <v>3</v>
      </c>
      <c r="E74" s="144"/>
      <c r="F74" s="145"/>
      <c r="G74" s="144"/>
      <c r="H74" s="146"/>
      <c r="I74" s="147" t="s">
        <v>111</v>
      </c>
      <c r="J74" s="141"/>
      <c r="K74" s="148"/>
      <c r="L74" s="141"/>
      <c r="M74" s="149"/>
      <c r="N74" s="150" t="s">
        <v>112</v>
      </c>
      <c r="O74" s="151"/>
      <c r="P74" s="151"/>
      <c r="Q74" s="152"/>
    </row>
    <row r="75" spans="1:17" s="139" customFormat="1" ht="9">
      <c r="A75" s="159"/>
      <c r="B75" s="55"/>
      <c r="C75" s="160"/>
      <c r="D75" s="143">
        <v>4</v>
      </c>
      <c r="E75" s="144"/>
      <c r="F75" s="145"/>
      <c r="G75" s="144"/>
      <c r="H75" s="146"/>
      <c r="I75" s="147" t="s">
        <v>113</v>
      </c>
      <c r="J75" s="141"/>
      <c r="K75" s="148"/>
      <c r="L75" s="141"/>
      <c r="M75" s="149"/>
      <c r="N75" s="141"/>
      <c r="O75" s="148"/>
      <c r="P75" s="141"/>
      <c r="Q75" s="149"/>
    </row>
    <row r="76" spans="1:17" s="139" customFormat="1" ht="9">
      <c r="A76" s="161" t="s">
        <v>114</v>
      </c>
      <c r="B76" s="162"/>
      <c r="C76" s="163"/>
      <c r="D76" s="143">
        <v>5</v>
      </c>
      <c r="E76" s="144"/>
      <c r="F76" s="145"/>
      <c r="G76" s="144"/>
      <c r="H76" s="146"/>
      <c r="I76" s="147" t="s">
        <v>115</v>
      </c>
      <c r="J76" s="141"/>
      <c r="K76" s="148"/>
      <c r="L76" s="141"/>
      <c r="M76" s="149"/>
      <c r="N76" s="155"/>
      <c r="O76" s="154"/>
      <c r="P76" s="155"/>
      <c r="Q76" s="156"/>
    </row>
    <row r="77" spans="1:17" s="139" customFormat="1" ht="9">
      <c r="A77" s="140" t="s">
        <v>105</v>
      </c>
      <c r="B77" s="141"/>
      <c r="C77" s="142"/>
      <c r="D77" s="143">
        <v>6</v>
      </c>
      <c r="E77" s="144"/>
      <c r="F77" s="145"/>
      <c r="G77" s="144"/>
      <c r="H77" s="146"/>
      <c r="I77" s="147" t="s">
        <v>116</v>
      </c>
      <c r="J77" s="141"/>
      <c r="K77" s="148"/>
      <c r="L77" s="141"/>
      <c r="M77" s="149"/>
      <c r="N77" s="150" t="s">
        <v>117</v>
      </c>
      <c r="O77" s="151"/>
      <c r="P77" s="151"/>
      <c r="Q77" s="152"/>
    </row>
    <row r="78" spans="1:17" s="139" customFormat="1" ht="9">
      <c r="A78" s="140" t="s">
        <v>118</v>
      </c>
      <c r="B78" s="141"/>
      <c r="C78" s="164"/>
      <c r="D78" s="143">
        <v>7</v>
      </c>
      <c r="E78" s="144"/>
      <c r="F78" s="145"/>
      <c r="G78" s="144"/>
      <c r="H78" s="146"/>
      <c r="I78" s="147" t="s">
        <v>119</v>
      </c>
      <c r="J78" s="141"/>
      <c r="K78" s="148"/>
      <c r="L78" s="141"/>
      <c r="M78" s="149"/>
      <c r="N78" s="141"/>
      <c r="O78" s="148"/>
      <c r="P78" s="141"/>
      <c r="Q78" s="149"/>
    </row>
    <row r="79" spans="1:17" s="139" customFormat="1" ht="9">
      <c r="A79" s="157" t="s">
        <v>120</v>
      </c>
      <c r="B79" s="155"/>
      <c r="C79" s="165"/>
      <c r="D79" s="166">
        <v>8</v>
      </c>
      <c r="E79" s="167"/>
      <c r="F79" s="168"/>
      <c r="G79" s="167"/>
      <c r="H79" s="169"/>
      <c r="I79" s="170" t="s">
        <v>121</v>
      </c>
      <c r="J79" s="155"/>
      <c r="K79" s="154"/>
      <c r="L79" s="155"/>
      <c r="M79" s="156"/>
      <c r="N79" s="155" t="s">
        <v>72</v>
      </c>
      <c r="O79" s="154"/>
      <c r="P79" s="155"/>
      <c r="Q79" s="171"/>
    </row>
  </sheetData>
  <sheetProtection password="F8E7" sheet="1" objects="1" scenarios="1" selectLockedCells="1" selectUnlockedCells="1"/>
  <mergeCells count="1">
    <mergeCell ref="A4:C4"/>
  </mergeCells>
  <conditionalFormatting sqref="G39 G41 G7 G9 G11 G13 G15 G17 G19 G23 G43 G45 G47 G49 G51 G53 G21 G25 G27 G29 G31 G33 G35 G37 G55 G57 G59 G61 G63 G65 G67 G69">
    <cfRule type="expression" priority="13" dxfId="1" stopIfTrue="1">
      <formula>AND($D7&lt;9,$C7&gt;0)</formula>
    </cfRule>
  </conditionalFormatting>
  <conditionalFormatting sqref="H8 H40 H16 L14 H20 L30 H24 H48 L46 H52 J34 H44 H36 H12 L62 H28 N54 J26 J42 N22 N39 J18 J66 J10 H56 H64 H68 H60 J58 J50 H32">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D67 D65 D63 D13 D61 D15 D17 D21 D19 D23 D25 D27 D29 D31 D33 D37 D35 D39 D41 D43 D47 D49 D45 D51 D53 D55 D57 D59 D69">
    <cfRule type="expression" priority="9" dxfId="0" stopIfTrue="1">
      <formula>AND($D13&lt;9,$C13&gt;0)</formula>
    </cfRule>
  </conditionalFormatting>
  <conditionalFormatting sqref="L10 L18 L26 L34 L42 L50 L58 L66 N14 N30 N46 N62 P22 P54 J8 J12 J16 J20 J24 J28 J32 J36 J40 J68 J60 J64 J44 J48 J52 J56">
    <cfRule type="expression" priority="7" dxfId="1" stopIfTrue="1">
      <formula>I8="as"</formula>
    </cfRule>
    <cfRule type="expression" priority="8" dxfId="1" stopIfTrue="1">
      <formula>I8="bs"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Q79 O54 O39 O22">
    <cfRule type="expression" priority="4" dxfId="3" stopIfTrue="1">
      <formula>$N$1="CU"</formula>
    </cfRule>
  </conditionalFormatting>
  <conditionalFormatting sqref="P38">
    <cfRule type="expression" priority="2" dxfId="1" stopIfTrue="1">
      <formula>O39="as"</formula>
    </cfRule>
    <cfRule type="expression" priority="3" dxfId="1" stopIfTrue="1">
      <formula>O39="bs"</formula>
    </cfRule>
  </conditionalFormatting>
  <conditionalFormatting sqref="D7 D9 D11">
    <cfRule type="expression" priority="1" dxfId="0" stopIfTrue="1">
      <formula>$D7&lt;9</formula>
    </cfRule>
  </conditionalFormatting>
  <dataValidations count="1">
    <dataValidation type="list" allowBlank="1" showInputMessage="1" sqref="N54">
      <formula1>$U$8:$U$17</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X79"/>
  <sheetViews>
    <sheetView zoomScalePageLayoutView="0" workbookViewId="0" topLeftCell="A1">
      <selection activeCell="U20" sqref="U20"/>
    </sheetView>
  </sheetViews>
  <sheetFormatPr defaultColWidth="9.140625" defaultRowHeight="1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72" customWidth="1"/>
    <col min="10" max="10" width="10.7109375" style="0" customWidth="1"/>
    <col min="11" max="11" width="1.7109375" style="172" customWidth="1"/>
    <col min="12" max="12" width="10.7109375" style="0" customWidth="1"/>
    <col min="13" max="13" width="1.7109375" style="173" customWidth="1"/>
    <col min="14" max="14" width="10.7109375" style="0" customWidth="1"/>
    <col min="15" max="15" width="3.8515625" style="172" customWidth="1"/>
    <col min="16" max="16" width="10.7109375" style="0" customWidth="1"/>
    <col min="17" max="17" width="1.7109375" style="173" customWidth="1"/>
    <col min="18" max="18" width="0" style="0" hidden="1" customWidth="1"/>
    <col min="19" max="19" width="8.7109375" style="0" customWidth="1"/>
    <col min="20" max="20" width="9.140625" style="0" hidden="1" customWidth="1"/>
  </cols>
  <sheetData>
    <row r="1" spans="1:17" s="36" customFormat="1" ht="41.25" customHeight="1">
      <c r="A1" s="28" t="e">
        <f>#REF!</f>
        <v>#REF!</v>
      </c>
      <c r="B1" s="28"/>
      <c r="C1" s="29"/>
      <c r="D1" s="29"/>
      <c r="E1" s="29"/>
      <c r="F1" s="29"/>
      <c r="G1" s="29"/>
      <c r="H1" s="29"/>
      <c r="I1" s="30"/>
      <c r="J1" s="31"/>
      <c r="K1" s="31"/>
      <c r="L1" s="35"/>
      <c r="M1" s="30"/>
      <c r="N1" s="30" t="s">
        <v>64</v>
      </c>
      <c r="O1" s="30"/>
      <c r="P1" s="29"/>
      <c r="Q1" s="30"/>
    </row>
    <row r="2" spans="1:17" s="41" customFormat="1" ht="48" customHeight="1">
      <c r="A2" s="37"/>
      <c r="B2" s="37"/>
      <c r="C2" s="37"/>
      <c r="D2" s="37"/>
      <c r="E2" s="37"/>
      <c r="F2" s="38"/>
      <c r="G2" s="39"/>
      <c r="H2" s="39"/>
      <c r="I2" s="40"/>
      <c r="J2" s="31"/>
      <c r="K2" s="31"/>
      <c r="L2" s="31"/>
      <c r="M2" s="40"/>
      <c r="N2" s="39"/>
      <c r="O2" s="40"/>
      <c r="P2" s="39"/>
      <c r="Q2" s="40"/>
    </row>
    <row r="3" spans="1:17" s="46" customFormat="1" ht="9">
      <c r="A3" s="42" t="s">
        <v>65</v>
      </c>
      <c r="B3" s="42"/>
      <c r="C3" s="42"/>
      <c r="D3" s="42"/>
      <c r="E3" s="42"/>
      <c r="F3" s="42" t="s">
        <v>66</v>
      </c>
      <c r="G3" s="42"/>
      <c r="H3" s="42"/>
      <c r="I3" s="43"/>
      <c r="J3" s="44" t="s">
        <v>67</v>
      </c>
      <c r="K3" s="43"/>
      <c r="L3" s="42" t="s">
        <v>68</v>
      </c>
      <c r="M3" s="43"/>
      <c r="N3" s="42"/>
      <c r="O3" s="43"/>
      <c r="P3" s="42"/>
      <c r="Q3" s="45" t="s">
        <v>69</v>
      </c>
    </row>
    <row r="4" spans="1:24" s="54" customFormat="1" ht="15.75" thickBot="1">
      <c r="A4" s="269" t="s">
        <v>70</v>
      </c>
      <c r="B4" s="269"/>
      <c r="C4" s="269"/>
      <c r="D4" s="47"/>
      <c r="E4" s="47"/>
      <c r="F4" s="47" t="s">
        <v>21</v>
      </c>
      <c r="G4" s="48"/>
      <c r="H4" s="47"/>
      <c r="I4" s="49"/>
      <c r="J4" s="50" t="s">
        <v>71</v>
      </c>
      <c r="K4" s="49"/>
      <c r="L4" s="51" t="s">
        <v>401</v>
      </c>
      <c r="M4" s="52"/>
      <c r="N4" s="52"/>
      <c r="O4" s="49"/>
      <c r="P4" s="47"/>
      <c r="Q4" s="53" t="s">
        <v>72</v>
      </c>
      <c r="X4"/>
    </row>
    <row r="5" spans="1:17" s="46" customFormat="1" ht="9.75">
      <c r="A5" s="55"/>
      <c r="B5" s="56" t="s">
        <v>73</v>
      </c>
      <c r="C5" s="56" t="s">
        <v>74</v>
      </c>
      <c r="D5" s="56" t="s">
        <v>75</v>
      </c>
      <c r="E5" s="57" t="s">
        <v>76</v>
      </c>
      <c r="F5" s="57" t="s">
        <v>77</v>
      </c>
      <c r="G5" s="57"/>
      <c r="H5" s="57" t="s">
        <v>202</v>
      </c>
      <c r="I5" s="57"/>
      <c r="J5" s="56" t="s">
        <v>78</v>
      </c>
      <c r="K5" s="58"/>
      <c r="L5" s="56" t="s">
        <v>79</v>
      </c>
      <c r="M5" s="58"/>
      <c r="N5" s="56" t="s">
        <v>80</v>
      </c>
      <c r="O5" s="58"/>
      <c r="P5" s="56" t="s">
        <v>81</v>
      </c>
      <c r="Q5" s="59"/>
    </row>
    <row r="6" spans="1:17" s="46" customFormat="1" ht="15.75" thickBot="1">
      <c r="A6" s="60"/>
      <c r="B6" s="61"/>
      <c r="C6" s="62"/>
      <c r="D6" s="61"/>
      <c r="E6" s="63"/>
      <c r="F6" s="63"/>
      <c r="G6" s="64"/>
      <c r="H6" s="63"/>
      <c r="I6" s="65"/>
      <c r="J6" s="61"/>
      <c r="K6" s="65"/>
      <c r="L6" s="61"/>
      <c r="M6" s="65"/>
      <c r="N6" s="61"/>
      <c r="O6" s="65"/>
      <c r="P6" s="61"/>
      <c r="Q6" s="66"/>
    </row>
    <row r="7" spans="1:20" s="78" customFormat="1" ht="12.75">
      <c r="A7" s="67">
        <v>1</v>
      </c>
      <c r="B7" s="68">
        <f>IF($D7="","",VLOOKUP($D7,#REF!,15))</f>
      </c>
      <c r="C7" s="68">
        <f>IF($D7="","",VLOOKUP($D7,#REF!,16))</f>
      </c>
      <c r="D7" s="69"/>
      <c r="E7" s="70" t="s">
        <v>206</v>
      </c>
      <c r="F7" s="70">
        <f>IF($D7="","",VLOOKUP($D7,#REF!,3))</f>
      </c>
      <c r="G7" s="70"/>
      <c r="H7" s="70">
        <f>IF($D7="","",VLOOKUP($D7,#REF!,4))</f>
      </c>
      <c r="I7" s="71"/>
      <c r="J7" s="72"/>
      <c r="K7" s="72"/>
      <c r="L7" s="72"/>
      <c r="M7" s="72"/>
      <c r="N7" s="73"/>
      <c r="O7" s="74"/>
      <c r="P7" s="75"/>
      <c r="Q7" s="76"/>
      <c r="R7" s="77"/>
      <c r="T7" s="79" t="e">
        <f>#REF!</f>
        <v>#REF!</v>
      </c>
    </row>
    <row r="8" spans="1:20" s="78" customFormat="1" ht="12.75">
      <c r="A8" s="80"/>
      <c r="B8" s="81"/>
      <c r="C8" s="81"/>
      <c r="D8" s="81"/>
      <c r="E8" s="72"/>
      <c r="F8" s="72"/>
      <c r="G8" s="82"/>
      <c r="H8" s="83"/>
      <c r="I8" s="84" t="s">
        <v>33</v>
      </c>
      <c r="J8" s="68" t="str">
        <f>UPPER(IF(OR(I8="a",I8="as"),E7,IF(OR(I8="b",I8="bs"),E9,)))</f>
        <v>VII  -  CVRAA</v>
      </c>
      <c r="K8" s="85"/>
      <c r="L8" s="72"/>
      <c r="M8" s="72"/>
      <c r="N8" s="73"/>
      <c r="O8" s="74"/>
      <c r="P8" s="75"/>
      <c r="Q8" s="76"/>
      <c r="R8" s="77"/>
      <c r="T8" s="86" t="e">
        <f>#REF!</f>
        <v>#REF!</v>
      </c>
    </row>
    <row r="9" spans="1:20" s="78" customFormat="1" ht="12.75">
      <c r="A9" s="80">
        <v>2</v>
      </c>
      <c r="B9" s="68">
        <f>IF($D9="","",VLOOKUP($D9,#REF!,15))</f>
      </c>
      <c r="C9" s="68">
        <f>IF($D9="","",VLOOKUP($D9,#REF!,16))</f>
      </c>
      <c r="D9" s="69"/>
      <c r="E9" s="68">
        <f>UPPER(IF($D9="","",VLOOKUP($D9,#REF!,2)))</f>
      </c>
      <c r="F9" s="68">
        <f>IF($D9="","",VLOOKUP($D9,#REF!,3))</f>
      </c>
      <c r="G9" s="68"/>
      <c r="H9" s="68"/>
      <c r="I9" s="87"/>
      <c r="J9" s="88"/>
      <c r="K9" s="89"/>
      <c r="L9" s="72"/>
      <c r="M9" s="72"/>
      <c r="N9" s="73"/>
      <c r="O9" s="74"/>
      <c r="P9" s="75"/>
      <c r="Q9" s="76"/>
      <c r="R9" s="77"/>
      <c r="T9" s="86" t="e">
        <f>#REF!</f>
        <v>#REF!</v>
      </c>
    </row>
    <row r="10" spans="1:20" s="78" customFormat="1" ht="12.75">
      <c r="A10" s="80"/>
      <c r="B10" s="81"/>
      <c r="C10" s="81"/>
      <c r="D10" s="90"/>
      <c r="E10" s="72"/>
      <c r="F10" s="72"/>
      <c r="G10" s="82"/>
      <c r="H10" s="72"/>
      <c r="I10" s="91"/>
      <c r="J10" s="92" t="s">
        <v>82</v>
      </c>
      <c r="K10" s="93" t="s">
        <v>402</v>
      </c>
      <c r="L10" s="94" t="str">
        <f>UPPER(IF(OR(K10="a",K10="as"),J8,IF(OR(K10="b",K10="bs"),J12,)))</f>
        <v>NCRAA</v>
      </c>
      <c r="M10" s="95"/>
      <c r="N10" s="96"/>
      <c r="O10" s="96"/>
      <c r="P10" s="75"/>
      <c r="Q10" s="76"/>
      <c r="R10" s="77"/>
      <c r="T10" s="86" t="e">
        <f>#REF!</f>
        <v>#REF!</v>
      </c>
    </row>
    <row r="11" spans="1:20" s="78" customFormat="1" ht="12.75">
      <c r="A11" s="80">
        <v>3</v>
      </c>
      <c r="B11" s="68">
        <f>IF($D11="","",VLOOKUP($D11,#REF!,15))</f>
      </c>
      <c r="C11" s="68">
        <f>IF($D11="","",VLOOKUP($D11,#REF!,16))</f>
      </c>
      <c r="D11" s="69"/>
      <c r="E11" s="68">
        <f>UPPER(IF($D11="","",VLOOKUP($D11,#REF!,2)))</f>
      </c>
      <c r="F11" s="68">
        <f>IF($D11="","",VLOOKUP($D11,#REF!,3))</f>
      </c>
      <c r="G11" s="68"/>
      <c r="H11" s="68"/>
      <c r="I11" s="71"/>
      <c r="J11" s="88"/>
      <c r="K11" s="97"/>
      <c r="L11" s="72"/>
      <c r="M11" s="98"/>
      <c r="N11" s="96"/>
      <c r="O11" s="96"/>
      <c r="P11" s="75"/>
      <c r="Q11" s="76"/>
      <c r="R11" s="77"/>
      <c r="T11" s="86" t="e">
        <f>#REF!</f>
        <v>#REF!</v>
      </c>
    </row>
    <row r="12" spans="1:20" s="78" customFormat="1" ht="12.75">
      <c r="A12" s="80"/>
      <c r="B12" s="81"/>
      <c r="C12" s="81"/>
      <c r="D12" s="90"/>
      <c r="E12" s="72"/>
      <c r="F12" s="72"/>
      <c r="G12" s="82"/>
      <c r="H12" s="83"/>
      <c r="I12" s="84" t="s">
        <v>34</v>
      </c>
      <c r="J12" s="68" t="str">
        <f>UPPER(IF(OR(I12="a",I12="as"),E11,IF(OR(I12="b",I12="bs"),E13,)))</f>
        <v>NCRAA</v>
      </c>
      <c r="K12" s="99"/>
      <c r="L12" s="72"/>
      <c r="M12" s="98"/>
      <c r="N12" s="96"/>
      <c r="O12" s="96"/>
      <c r="P12" s="75"/>
      <c r="Q12" s="76"/>
      <c r="R12" s="77"/>
      <c r="T12" s="86" t="e">
        <f>#REF!</f>
        <v>#REF!</v>
      </c>
    </row>
    <row r="13" spans="1:20" s="78" customFormat="1" ht="12.75">
      <c r="A13" s="80">
        <v>4</v>
      </c>
      <c r="B13" s="68">
        <f>IF($D13="","",VLOOKUP($D13,#REF!,15))</f>
      </c>
      <c r="C13" s="68">
        <f>IF($D13="","",VLOOKUP($D13,#REF!,16))</f>
      </c>
      <c r="D13" s="69"/>
      <c r="E13" s="68" t="s">
        <v>207</v>
      </c>
      <c r="F13" s="68">
        <f>IF($D13="","",VLOOKUP($D13,#REF!,3))</f>
      </c>
      <c r="G13" s="68"/>
      <c r="H13" s="68"/>
      <c r="I13" s="100"/>
      <c r="J13" s="72"/>
      <c r="K13" s="72"/>
      <c r="L13" s="72"/>
      <c r="M13" s="98"/>
      <c r="N13" s="96"/>
      <c r="O13" s="96"/>
      <c r="P13" s="75"/>
      <c r="Q13" s="76"/>
      <c r="R13" s="77"/>
      <c r="T13" s="86" t="e">
        <f>#REF!</f>
        <v>#REF!</v>
      </c>
    </row>
    <row r="14" spans="1:20" s="78" customFormat="1" ht="12.75">
      <c r="A14" s="80"/>
      <c r="B14" s="81"/>
      <c r="C14" s="81"/>
      <c r="D14" s="90"/>
      <c r="E14" s="72"/>
      <c r="F14" s="72"/>
      <c r="G14" s="82"/>
      <c r="H14" s="101"/>
      <c r="I14" s="91"/>
      <c r="J14" s="72"/>
      <c r="K14" s="72"/>
      <c r="L14" s="102" t="s">
        <v>83</v>
      </c>
      <c r="M14" s="103" t="s">
        <v>403</v>
      </c>
      <c r="N14" s="94" t="str">
        <f>UPPER(IF(OR(M14="a",M14="as"),L10,IF(OR(M14="b",M14="bs"),L18,)))</f>
        <v>NCRAA</v>
      </c>
      <c r="O14" s="95"/>
      <c r="P14" s="75"/>
      <c r="Q14" s="76"/>
      <c r="R14" s="77"/>
      <c r="T14" s="86" t="e">
        <f>#REF!</f>
        <v>#REF!</v>
      </c>
    </row>
    <row r="15" spans="1:20" s="78" customFormat="1" ht="12.75">
      <c r="A15" s="80">
        <v>5</v>
      </c>
      <c r="B15" s="68">
        <f>IF($D15="","",VLOOKUP($D15,#REF!,15))</f>
      </c>
      <c r="C15" s="68">
        <f>IF($D15="","",VLOOKUP($D15,#REF!,16))</f>
      </c>
      <c r="D15" s="69"/>
      <c r="E15" s="68" t="s">
        <v>208</v>
      </c>
      <c r="F15" s="68">
        <f>IF($D15="","",VLOOKUP($D15,#REF!,3))</f>
      </c>
      <c r="G15" s="68"/>
      <c r="H15" s="68"/>
      <c r="I15" s="104"/>
      <c r="J15" s="72"/>
      <c r="K15" s="72"/>
      <c r="L15" s="72"/>
      <c r="M15" s="98"/>
      <c r="N15" s="72"/>
      <c r="O15" s="105"/>
      <c r="P15" s="73"/>
      <c r="Q15" s="74"/>
      <c r="R15" s="77"/>
      <c r="T15" s="86" t="e">
        <f>#REF!</f>
        <v>#REF!</v>
      </c>
    </row>
    <row r="16" spans="1:24" s="78" customFormat="1" ht="15.75" thickBot="1">
      <c r="A16" s="80"/>
      <c r="B16" s="81"/>
      <c r="C16" s="81"/>
      <c r="D16" s="90"/>
      <c r="E16" s="72"/>
      <c r="F16" s="72"/>
      <c r="G16" s="82"/>
      <c r="H16" s="83"/>
      <c r="I16" s="84" t="s">
        <v>33</v>
      </c>
      <c r="J16" s="94" t="str">
        <f>UPPER(IF(OR(I16="a",I16="as"),E15,IF(OR(I16="b",I16="bs"),E17,)))</f>
        <v>V  -  BRAA</v>
      </c>
      <c r="K16" s="94"/>
      <c r="L16" s="72"/>
      <c r="M16" s="98"/>
      <c r="N16" s="73"/>
      <c r="O16" s="105"/>
      <c r="P16" s="73"/>
      <c r="Q16" s="74"/>
      <c r="R16" s="77"/>
      <c r="T16" s="106" t="e">
        <f>#REF!</f>
        <v>#REF!</v>
      </c>
      <c r="X16"/>
    </row>
    <row r="17" spans="1:18" s="78" customFormat="1" ht="12.75">
      <c r="A17" s="80">
        <v>6</v>
      </c>
      <c r="B17" s="68">
        <f>IF($D17="","",VLOOKUP($D17,#REF!,15))</f>
      </c>
      <c r="C17" s="68">
        <f>IF($D17="","",VLOOKUP($D17,#REF!,16))</f>
      </c>
      <c r="D17" s="69"/>
      <c r="E17" s="68">
        <f>UPPER(IF($D17="","",VLOOKUP($D17,#REF!,2)))</f>
      </c>
      <c r="F17" s="68">
        <f>IF($D17="","",VLOOKUP($D17,#REF!,3))</f>
      </c>
      <c r="G17" s="68"/>
      <c r="H17" s="68"/>
      <c r="I17" s="87"/>
      <c r="J17" s="72"/>
      <c r="K17" s="107"/>
      <c r="L17" s="72"/>
      <c r="M17" s="98"/>
      <c r="N17" s="73"/>
      <c r="O17" s="105"/>
      <c r="P17" s="73"/>
      <c r="Q17" s="74"/>
      <c r="R17" s="77"/>
    </row>
    <row r="18" spans="1:18" s="78" customFormat="1" ht="12.75">
      <c r="A18" s="80"/>
      <c r="B18" s="81"/>
      <c r="C18" s="81"/>
      <c r="D18" s="90"/>
      <c r="E18" s="72"/>
      <c r="F18" s="72"/>
      <c r="G18" s="82"/>
      <c r="H18" s="72"/>
      <c r="I18" s="91"/>
      <c r="J18" s="102" t="s">
        <v>84</v>
      </c>
      <c r="K18" s="103" t="s">
        <v>403</v>
      </c>
      <c r="L18" s="94" t="str">
        <f>UPPER(IF(OR(K18="a",K18="as"),J16,IF(OR(K18="b",K18="bs"),J20,)))</f>
        <v>V  -  BRAA</v>
      </c>
      <c r="M18" s="108"/>
      <c r="N18" s="73"/>
      <c r="O18" s="105"/>
      <c r="P18" s="73"/>
      <c r="Q18" s="74"/>
      <c r="R18" s="77"/>
    </row>
    <row r="19" spans="1:18" s="78" customFormat="1" ht="12.75">
      <c r="A19" s="80">
        <v>7</v>
      </c>
      <c r="B19" s="68">
        <f>IF($D19="","",VLOOKUP($D19,#REF!,15))</f>
      </c>
      <c r="C19" s="68">
        <f>IF($D19="","",VLOOKUP($D19,#REF!,16))</f>
      </c>
      <c r="D19" s="69"/>
      <c r="E19" s="68">
        <f>UPPER(IF($D19="","",VLOOKUP($D19,#REF!,2)))</f>
      </c>
      <c r="F19" s="68">
        <f>IF($D19="","",VLOOKUP($D19,#REF!,3))</f>
      </c>
      <c r="G19" s="68"/>
      <c r="H19" s="68"/>
      <c r="I19" s="71"/>
      <c r="J19" s="72"/>
      <c r="K19" s="109"/>
      <c r="L19" s="72"/>
      <c r="M19" s="96"/>
      <c r="N19" s="73"/>
      <c r="O19" s="105"/>
      <c r="P19" s="73"/>
      <c r="Q19" s="74"/>
      <c r="R19" s="77"/>
    </row>
    <row r="20" spans="1:18" s="78" customFormat="1" ht="12.75">
      <c r="A20" s="80"/>
      <c r="B20" s="81"/>
      <c r="C20" s="81"/>
      <c r="D20" s="81"/>
      <c r="E20" s="72"/>
      <c r="F20" s="72"/>
      <c r="G20" s="82"/>
      <c r="H20" s="83"/>
      <c r="I20" s="84" t="s">
        <v>34</v>
      </c>
      <c r="J20" s="94" t="str">
        <f>UPPER(IF(OR(I20="a",I20="as"),E19,IF(OR(I20="b",I20="bs"),E21,)))</f>
        <v>CARAGAAA</v>
      </c>
      <c r="K20" s="110"/>
      <c r="L20" s="72"/>
      <c r="M20" s="96"/>
      <c r="N20" s="73"/>
      <c r="O20" s="105"/>
      <c r="P20" s="73"/>
      <c r="Q20" s="74"/>
      <c r="R20" s="77"/>
    </row>
    <row r="21" spans="1:18" s="78" customFormat="1" ht="12.75">
      <c r="A21" s="67">
        <v>8</v>
      </c>
      <c r="B21" s="68">
        <f>IF($D21="","",VLOOKUP($D21,#REF!,15))</f>
      </c>
      <c r="C21" s="68">
        <f>IF($D21="","",VLOOKUP($D21,#REF!,16))</f>
      </c>
      <c r="D21" s="69"/>
      <c r="E21" s="70" t="s">
        <v>209</v>
      </c>
      <c r="F21" s="70">
        <f>IF($D21="","",VLOOKUP($D21,#REF!,3))</f>
      </c>
      <c r="G21" s="70"/>
      <c r="H21" s="70"/>
      <c r="I21" s="100"/>
      <c r="J21" s="72"/>
      <c r="K21" s="72"/>
      <c r="L21" s="72"/>
      <c r="M21" s="96"/>
      <c r="N21" s="73"/>
      <c r="O21" s="105"/>
      <c r="P21" s="73"/>
      <c r="Q21" s="74"/>
      <c r="R21" s="77"/>
    </row>
    <row r="22" spans="1:18" s="78" customFormat="1" ht="12.75">
      <c r="A22" s="80"/>
      <c r="B22" s="81"/>
      <c r="C22" s="81"/>
      <c r="D22" s="81"/>
      <c r="E22" s="101"/>
      <c r="F22" s="101"/>
      <c r="G22" s="111"/>
      <c r="H22" s="101"/>
      <c r="I22" s="91"/>
      <c r="J22" s="72"/>
      <c r="K22" s="72"/>
      <c r="L22" s="72"/>
      <c r="M22" s="96"/>
      <c r="N22" s="102" t="s">
        <v>85</v>
      </c>
      <c r="O22" s="103" t="s">
        <v>402</v>
      </c>
      <c r="P22" s="94" t="str">
        <f>UPPER(IF(OR(O22="a",O22="as"),N14,IF(OR(O22="b",O22="bs"),N30,)))</f>
        <v>IV-A  STCAA</v>
      </c>
      <c r="Q22" s="112"/>
      <c r="R22" s="77"/>
    </row>
    <row r="23" spans="1:18" s="78" customFormat="1" ht="12.75">
      <c r="A23" s="67">
        <v>9</v>
      </c>
      <c r="B23" s="68">
        <f>IF($D23="","",VLOOKUP($D23,#REF!,15))</f>
      </c>
      <c r="C23" s="68">
        <f>IF($D23="","",VLOOKUP($D23,#REF!,16))</f>
      </c>
      <c r="D23" s="69"/>
      <c r="E23" s="70" t="s">
        <v>55</v>
      </c>
      <c r="F23" s="70">
        <f>IF($D23="","",VLOOKUP($D23,#REF!,3))</f>
      </c>
      <c r="G23" s="70"/>
      <c r="H23" s="70"/>
      <c r="I23" s="71"/>
      <c r="J23" s="72"/>
      <c r="K23" s="72"/>
      <c r="L23" s="72"/>
      <c r="M23" s="96"/>
      <c r="N23" s="73"/>
      <c r="O23" s="105"/>
      <c r="P23" s="72"/>
      <c r="Q23" s="105"/>
      <c r="R23" s="77"/>
    </row>
    <row r="24" spans="1:18" s="78" customFormat="1" ht="12.75">
      <c r="A24" s="80"/>
      <c r="B24" s="81"/>
      <c r="C24" s="81"/>
      <c r="D24" s="81"/>
      <c r="E24" s="72"/>
      <c r="F24" s="72"/>
      <c r="G24" s="82"/>
      <c r="H24" s="83"/>
      <c r="I24" s="84" t="s">
        <v>33</v>
      </c>
      <c r="J24" s="94" t="str">
        <f>UPPER(IF(OR(I24="a",I24="as"),E23,IF(OR(I24="b",I24="bs"),E25,)))</f>
        <v>VIII - EVRAA</v>
      </c>
      <c r="K24" s="94"/>
      <c r="L24" s="72"/>
      <c r="M24" s="96"/>
      <c r="N24" s="73"/>
      <c r="O24" s="105"/>
      <c r="P24" s="73"/>
      <c r="Q24" s="105"/>
      <c r="R24" s="77"/>
    </row>
    <row r="25" spans="1:18" s="78" customFormat="1" ht="12.75">
      <c r="A25" s="80">
        <v>10</v>
      </c>
      <c r="B25" s="68">
        <f>IF($D25="","",VLOOKUP($D25,#REF!,15))</f>
      </c>
      <c r="C25" s="68">
        <f>IF($D25="","",VLOOKUP($D25,#REF!,16))</f>
      </c>
      <c r="D25" s="69"/>
      <c r="E25" s="68">
        <f>UPPER(IF($D25="","",VLOOKUP($D25,#REF!,2)))</f>
      </c>
      <c r="F25" s="68">
        <f>IF($D25="","",VLOOKUP($D25,#REF!,3))</f>
      </c>
      <c r="G25" s="68"/>
      <c r="H25" s="68"/>
      <c r="I25" s="87"/>
      <c r="J25" s="72"/>
      <c r="K25" s="107"/>
      <c r="L25" s="72"/>
      <c r="M25" s="96"/>
      <c r="N25" s="73"/>
      <c r="O25" s="105"/>
      <c r="P25" s="73"/>
      <c r="Q25" s="105"/>
      <c r="R25" s="77"/>
    </row>
    <row r="26" spans="1:18" s="78" customFormat="1" ht="12.75">
      <c r="A26" s="80"/>
      <c r="B26" s="81"/>
      <c r="C26" s="81"/>
      <c r="D26" s="90"/>
      <c r="E26" s="72"/>
      <c r="F26" s="72"/>
      <c r="G26" s="82"/>
      <c r="H26" s="72"/>
      <c r="I26" s="91"/>
      <c r="J26" s="102" t="s">
        <v>86</v>
      </c>
      <c r="K26" s="103" t="s">
        <v>403</v>
      </c>
      <c r="L26" s="94" t="str">
        <f>UPPER(IF(OR(K26="a",K26="as"),J24,IF(OR(K26="b",K26="bs"),J28,)))</f>
        <v>VIII - EVRAA</v>
      </c>
      <c r="M26" s="95"/>
      <c r="N26" s="73"/>
      <c r="O26" s="105"/>
      <c r="P26" s="73"/>
      <c r="Q26" s="105"/>
      <c r="R26" s="77"/>
    </row>
    <row r="27" spans="1:18" s="78" customFormat="1" ht="12.75">
      <c r="A27" s="80">
        <v>11</v>
      </c>
      <c r="B27" s="68">
        <f>IF($D27="","",VLOOKUP($D27,#REF!,15))</f>
      </c>
      <c r="C27" s="68">
        <f>IF($D27="","",VLOOKUP($D27,#REF!,16))</f>
      </c>
      <c r="D27" s="69"/>
      <c r="E27" s="68" t="s">
        <v>210</v>
      </c>
      <c r="F27" s="68">
        <f>IF($D27="","",VLOOKUP($D27,#REF!,3))</f>
      </c>
      <c r="G27" s="68"/>
      <c r="H27" s="68"/>
      <c r="I27" s="71"/>
      <c r="J27" s="72"/>
      <c r="K27" s="109"/>
      <c r="L27" s="72"/>
      <c r="M27" s="98"/>
      <c r="N27" s="73"/>
      <c r="O27" s="105"/>
      <c r="P27" s="73"/>
      <c r="Q27" s="105"/>
      <c r="R27" s="77"/>
    </row>
    <row r="28" spans="1:18" s="78" customFormat="1" ht="12.75">
      <c r="A28" s="67"/>
      <c r="B28" s="81"/>
      <c r="C28" s="81"/>
      <c r="D28" s="90"/>
      <c r="E28" s="72"/>
      <c r="F28" s="72"/>
      <c r="G28" s="82"/>
      <c r="H28" s="83"/>
      <c r="I28" s="84" t="s">
        <v>33</v>
      </c>
      <c r="J28" s="94" t="str">
        <f>UPPER(IF(OR(I28="a",I28="as"),E27,IF(OR(I28="b",I28="bs"),E29,)))</f>
        <v>II - CAVRAA</v>
      </c>
      <c r="K28" s="110"/>
      <c r="L28" s="72"/>
      <c r="M28" s="98"/>
      <c r="N28" s="73"/>
      <c r="O28" s="105"/>
      <c r="P28" s="73"/>
      <c r="Q28" s="105"/>
      <c r="R28" s="77"/>
    </row>
    <row r="29" spans="1:18" s="78" customFormat="1" ht="12.75">
      <c r="A29" s="80">
        <v>12</v>
      </c>
      <c r="B29" s="68">
        <f>IF($D29="","",VLOOKUP($D29,#REF!,15))</f>
      </c>
      <c r="C29" s="68">
        <f>IF($D29="","",VLOOKUP($D29,#REF!,16))</f>
      </c>
      <c r="D29" s="69"/>
      <c r="E29" s="68">
        <f>UPPER(IF($D29="","",VLOOKUP($D29,#REF!,2)))</f>
      </c>
      <c r="F29" s="68">
        <f>IF($D29="","",VLOOKUP($D29,#REF!,3))</f>
      </c>
      <c r="G29" s="68"/>
      <c r="H29" s="68"/>
      <c r="I29" s="100"/>
      <c r="J29" s="72"/>
      <c r="K29" s="72"/>
      <c r="L29" s="72"/>
      <c r="M29" s="98"/>
      <c r="N29" s="73"/>
      <c r="O29" s="105"/>
      <c r="P29" s="73"/>
      <c r="Q29" s="105"/>
      <c r="R29" s="77"/>
    </row>
    <row r="30" spans="1:18" s="78" customFormat="1" ht="12.75">
      <c r="A30" s="80"/>
      <c r="B30" s="81"/>
      <c r="C30" s="81"/>
      <c r="D30" s="90"/>
      <c r="E30" s="72"/>
      <c r="F30" s="72"/>
      <c r="G30" s="82"/>
      <c r="H30" s="101"/>
      <c r="I30" s="91"/>
      <c r="J30" s="72"/>
      <c r="K30" s="72"/>
      <c r="L30" s="102" t="s">
        <v>87</v>
      </c>
      <c r="M30" s="103" t="s">
        <v>402</v>
      </c>
      <c r="N30" s="94" t="str">
        <f>UPPER(IF(OR(M30="a",M30="as"),L26,IF(OR(M30="b",M30="bs"),L34,)))</f>
        <v>IV-A  STCAA</v>
      </c>
      <c r="O30" s="113"/>
      <c r="P30" s="73"/>
      <c r="Q30" s="105"/>
      <c r="R30" s="77"/>
    </row>
    <row r="31" spans="1:18" s="78" customFormat="1" ht="12.75">
      <c r="A31" s="80">
        <v>13</v>
      </c>
      <c r="B31" s="68">
        <f>IF($D31="","",VLOOKUP($D31,#REF!,15))</f>
      </c>
      <c r="C31" s="68">
        <f>IF($D31="","",VLOOKUP($D31,#REF!,16))</f>
      </c>
      <c r="D31" s="69"/>
      <c r="E31" s="68" t="s">
        <v>211</v>
      </c>
      <c r="F31" s="68">
        <f>IF($D31="","",VLOOKUP($D31,#REF!,3))</f>
      </c>
      <c r="G31" s="68"/>
      <c r="H31" s="68"/>
      <c r="I31" s="104"/>
      <c r="J31" s="72"/>
      <c r="K31" s="72"/>
      <c r="L31" s="72"/>
      <c r="M31" s="98"/>
      <c r="N31" s="72"/>
      <c r="O31" s="74"/>
      <c r="P31" s="73"/>
      <c r="Q31" s="105"/>
      <c r="R31" s="77"/>
    </row>
    <row r="32" spans="1:18" s="78" customFormat="1" ht="12.75">
      <c r="A32" s="80"/>
      <c r="B32" s="81"/>
      <c r="C32" s="81"/>
      <c r="D32" s="90"/>
      <c r="E32" s="72"/>
      <c r="F32" s="72"/>
      <c r="G32" s="82"/>
      <c r="H32" s="114" t="s">
        <v>88</v>
      </c>
      <c r="I32" s="84" t="s">
        <v>33</v>
      </c>
      <c r="J32" s="94" t="str">
        <f>UPPER(IF(OR(I32="a",I32="as"),E31,IF(OR(I32="b",I32="bs"),E33,)))</f>
        <v>IV-A  STCAA</v>
      </c>
      <c r="K32" s="94"/>
      <c r="L32" s="72"/>
      <c r="M32" s="98"/>
      <c r="N32" s="73"/>
      <c r="O32" s="74"/>
      <c r="P32" s="73"/>
      <c r="Q32" s="105"/>
      <c r="R32" s="77"/>
    </row>
    <row r="33" spans="1:18" s="78" customFormat="1" ht="12.75">
      <c r="A33" s="80">
        <v>14</v>
      </c>
      <c r="B33" s="68">
        <f>IF($D33="","",VLOOKUP($D33,#REF!,15))</f>
      </c>
      <c r="C33" s="68">
        <f>IF($D33="","",VLOOKUP($D33,#REF!,16))</f>
      </c>
      <c r="D33" s="69"/>
      <c r="E33" s="68" t="s">
        <v>212</v>
      </c>
      <c r="F33" s="68">
        <f>IF($D33="","",VLOOKUP($D33,#REF!,3))</f>
      </c>
      <c r="G33" s="68"/>
      <c r="H33" s="68"/>
      <c r="I33" s="87"/>
      <c r="J33" s="72"/>
      <c r="K33" s="107"/>
      <c r="L33" s="72"/>
      <c r="M33" s="98"/>
      <c r="N33" s="73"/>
      <c r="O33" s="74"/>
      <c r="P33" s="73"/>
      <c r="Q33" s="105"/>
      <c r="R33" s="77"/>
    </row>
    <row r="34" spans="1:18" s="78" customFormat="1" ht="12.75">
      <c r="A34" s="80"/>
      <c r="B34" s="81"/>
      <c r="C34" s="81"/>
      <c r="D34" s="90"/>
      <c r="E34" s="72"/>
      <c r="F34" s="72"/>
      <c r="G34" s="82"/>
      <c r="H34" s="72"/>
      <c r="I34" s="91"/>
      <c r="J34" s="102" t="s">
        <v>89</v>
      </c>
      <c r="K34" s="103" t="s">
        <v>403</v>
      </c>
      <c r="L34" s="94" t="str">
        <f>UPPER(IF(OR(K34="a",K34="as"),J32,IF(OR(K34="b",K34="bs"),J36,)))</f>
        <v>IV-A  STCAA</v>
      </c>
      <c r="M34" s="108"/>
      <c r="N34" s="73"/>
      <c r="O34" s="74"/>
      <c r="P34" s="73"/>
      <c r="Q34" s="105"/>
      <c r="R34" s="77"/>
    </row>
    <row r="35" spans="1:18" s="78" customFormat="1" ht="12.75">
      <c r="A35" s="80">
        <v>15</v>
      </c>
      <c r="B35" s="68">
        <f>IF($D35="","",VLOOKUP($D35,#REF!,15))</f>
      </c>
      <c r="C35" s="68">
        <f>IF($D35="","",VLOOKUP($D35,#REF!,16))</f>
      </c>
      <c r="D35" s="69"/>
      <c r="E35" s="68">
        <f>UPPER(IF($D35="","",VLOOKUP($D35,#REF!,2)))</f>
      </c>
      <c r="F35" s="68">
        <f>IF($D35="","",VLOOKUP($D35,#REF!,3))</f>
      </c>
      <c r="G35" s="68"/>
      <c r="H35" s="68"/>
      <c r="I35" s="71"/>
      <c r="J35" s="72"/>
      <c r="K35" s="109"/>
      <c r="L35" s="72"/>
      <c r="M35" s="96"/>
      <c r="N35" s="73"/>
      <c r="O35" s="74"/>
      <c r="P35" s="73"/>
      <c r="Q35" s="105"/>
      <c r="R35" s="77"/>
    </row>
    <row r="36" spans="1:18" s="78" customFormat="1" ht="12.75">
      <c r="A36" s="80"/>
      <c r="B36" s="81"/>
      <c r="C36" s="81"/>
      <c r="D36" s="81"/>
      <c r="E36" s="72"/>
      <c r="F36" s="72"/>
      <c r="G36" s="82"/>
      <c r="H36" s="114"/>
      <c r="I36" s="84" t="s">
        <v>34</v>
      </c>
      <c r="J36" s="94" t="str">
        <f>UPPER(IF(OR(I36="a",I36="as"),E35,IF(OR(I36="b",I36="bs"),E37,)))</f>
        <v>IV-B  MIMAROPA</v>
      </c>
      <c r="K36" s="110"/>
      <c r="L36" s="72"/>
      <c r="M36" s="96"/>
      <c r="N36" s="73"/>
      <c r="O36" s="74"/>
      <c r="P36" s="73"/>
      <c r="Q36" s="105"/>
      <c r="R36" s="77"/>
    </row>
    <row r="37" spans="1:18" s="78" customFormat="1" ht="12.75">
      <c r="A37" s="67">
        <v>16</v>
      </c>
      <c r="B37" s="68">
        <f>IF($D37="","",VLOOKUP($D37,#REF!,15))</f>
      </c>
      <c r="C37" s="68">
        <f>IF($D37="","",VLOOKUP($D37,#REF!,16))</f>
      </c>
      <c r="D37" s="69"/>
      <c r="E37" s="70" t="s">
        <v>213</v>
      </c>
      <c r="F37" s="70">
        <f>IF($D37="","",VLOOKUP($D37,#REF!,3))</f>
      </c>
      <c r="G37" s="70"/>
      <c r="H37" s="70"/>
      <c r="I37" s="100"/>
      <c r="J37" s="72"/>
      <c r="K37" s="72"/>
      <c r="L37" s="72"/>
      <c r="M37" s="96"/>
      <c r="N37" s="74"/>
      <c r="O37" s="74"/>
      <c r="P37" s="73"/>
      <c r="Q37" s="105"/>
      <c r="R37" s="77"/>
    </row>
    <row r="38" spans="1:18" s="78" customFormat="1" ht="12.75">
      <c r="A38" s="80"/>
      <c r="B38" s="81"/>
      <c r="C38" s="81"/>
      <c r="D38" s="81"/>
      <c r="E38" s="72"/>
      <c r="F38" s="72"/>
      <c r="G38" s="82"/>
      <c r="H38" s="72"/>
      <c r="I38" s="91"/>
      <c r="J38" s="72"/>
      <c r="K38" s="72"/>
      <c r="L38" s="72"/>
      <c r="M38" s="96"/>
      <c r="N38" s="115" t="s">
        <v>90</v>
      </c>
      <c r="O38" s="116"/>
      <c r="P38" s="94" t="str">
        <f>UPPER(IF(OR(O39="a",O39="as"),P22,IF(OR(O39="b",O39="bs"),P54,)))</f>
        <v>XII - CRAA</v>
      </c>
      <c r="Q38" s="117"/>
      <c r="R38" s="77"/>
    </row>
    <row r="39" spans="1:18" s="78" customFormat="1" ht="12.75">
      <c r="A39" s="67">
        <v>17</v>
      </c>
      <c r="B39" s="68">
        <f>IF($D39="","",VLOOKUP($D39,#REF!,15))</f>
      </c>
      <c r="C39" s="68">
        <f>IF($D39="","",VLOOKUP($D39,#REF!,16))</f>
      </c>
      <c r="D39" s="69"/>
      <c r="E39" s="70" t="s">
        <v>214</v>
      </c>
      <c r="F39" s="70">
        <f>IF($D39="","",VLOOKUP($D39,#REF!,3))</f>
      </c>
      <c r="G39" s="70"/>
      <c r="H39" s="70"/>
      <c r="I39" s="71"/>
      <c r="J39" s="72"/>
      <c r="K39" s="72"/>
      <c r="L39" s="72"/>
      <c r="M39" s="96"/>
      <c r="N39" s="102" t="s">
        <v>91</v>
      </c>
      <c r="O39" s="118" t="s">
        <v>402</v>
      </c>
      <c r="P39" s="72"/>
      <c r="Q39" s="105"/>
      <c r="R39" s="77"/>
    </row>
    <row r="40" spans="1:18" s="78" customFormat="1" ht="12.75">
      <c r="A40" s="80"/>
      <c r="B40" s="81"/>
      <c r="C40" s="81"/>
      <c r="D40" s="81"/>
      <c r="E40" s="72"/>
      <c r="F40" s="72"/>
      <c r="G40" s="82"/>
      <c r="H40" s="83"/>
      <c r="I40" s="84" t="s">
        <v>33</v>
      </c>
      <c r="J40" s="94" t="str">
        <f>UPPER(IF(OR(I40="a",I40="as"),E39,IF(OR(I40="b",I40="bs"),E41,)))</f>
        <v>X - NMRAA</v>
      </c>
      <c r="K40" s="94"/>
      <c r="L40" s="72"/>
      <c r="M40" s="96"/>
      <c r="N40" s="73"/>
      <c r="O40" s="74"/>
      <c r="P40" s="73"/>
      <c r="Q40" s="105"/>
      <c r="R40" s="77"/>
    </row>
    <row r="41" spans="1:18" s="78" customFormat="1" ht="12.75">
      <c r="A41" s="80">
        <v>18</v>
      </c>
      <c r="B41" s="68">
        <f>IF($D41="","",VLOOKUP($D41,#REF!,15))</f>
      </c>
      <c r="C41" s="68">
        <f>IF($D41="","",VLOOKUP($D41,#REF!,16))</f>
      </c>
      <c r="D41" s="69"/>
      <c r="E41" s="68">
        <f>UPPER(IF($D41="","",VLOOKUP($D41,#REF!,2)))</f>
      </c>
      <c r="F41" s="68">
        <f>IF($D41="","",VLOOKUP($D41,#REF!,3))</f>
      </c>
      <c r="G41" s="68"/>
      <c r="H41" s="68"/>
      <c r="I41" s="87"/>
      <c r="J41" s="72"/>
      <c r="K41" s="107"/>
      <c r="L41" s="72"/>
      <c r="M41" s="96"/>
      <c r="N41" s="73"/>
      <c r="O41" s="74"/>
      <c r="P41" s="73"/>
      <c r="Q41" s="105"/>
      <c r="R41" s="77"/>
    </row>
    <row r="42" spans="1:18" s="78" customFormat="1" ht="12.75">
      <c r="A42" s="80"/>
      <c r="B42" s="81"/>
      <c r="C42" s="81"/>
      <c r="D42" s="90"/>
      <c r="E42" s="72"/>
      <c r="F42" s="72"/>
      <c r="G42" s="82"/>
      <c r="H42" s="72"/>
      <c r="I42" s="91"/>
      <c r="J42" s="102" t="s">
        <v>92</v>
      </c>
      <c r="K42" s="103" t="s">
        <v>403</v>
      </c>
      <c r="L42" s="94" t="str">
        <f>UPPER(IF(OR(K42="a",K42="as"),J40,IF(OR(K42="b",K42="bs"),J44,)))</f>
        <v>X - NMRAA</v>
      </c>
      <c r="M42" s="95"/>
      <c r="N42" s="73"/>
      <c r="O42" s="74"/>
      <c r="P42" s="73"/>
      <c r="Q42" s="105"/>
      <c r="R42" s="77"/>
    </row>
    <row r="43" spans="1:18" s="78" customFormat="1" ht="12.75">
      <c r="A43" s="80">
        <v>19</v>
      </c>
      <c r="B43" s="68">
        <f>IF($D43="","",VLOOKUP($D43,#REF!,15))</f>
      </c>
      <c r="C43" s="68">
        <f>IF($D43="","",VLOOKUP($D43,#REF!,16))</f>
      </c>
      <c r="D43" s="69"/>
      <c r="E43" s="68" t="s">
        <v>215</v>
      </c>
      <c r="F43" s="68">
        <f>IF($D43="","",VLOOKUP($D43,#REF!,3))</f>
      </c>
      <c r="G43" s="68"/>
      <c r="H43" s="68"/>
      <c r="I43" s="71"/>
      <c r="J43" s="72"/>
      <c r="K43" s="109"/>
      <c r="L43" s="72"/>
      <c r="M43" s="98"/>
      <c r="N43" s="73"/>
      <c r="O43" s="74"/>
      <c r="P43" s="73"/>
      <c r="Q43" s="105"/>
      <c r="R43" s="77"/>
    </row>
    <row r="44" spans="1:18" s="78" customFormat="1" ht="12.75">
      <c r="A44" s="80"/>
      <c r="B44" s="81"/>
      <c r="C44" s="81"/>
      <c r="D44" s="90"/>
      <c r="E44" s="72"/>
      <c r="F44" s="72"/>
      <c r="G44" s="82"/>
      <c r="H44" s="83"/>
      <c r="I44" s="84" t="s">
        <v>33</v>
      </c>
      <c r="J44" s="94" t="str">
        <f>UPPER(IF(OR(I44="a",I44="as"),E43,IF(OR(I44="b",I44="bs"),E45,)))</f>
        <v>XI - DAVRAA</v>
      </c>
      <c r="K44" s="110"/>
      <c r="L44" s="72"/>
      <c r="M44" s="98"/>
      <c r="N44" s="73"/>
      <c r="O44" s="74"/>
      <c r="P44" s="73"/>
      <c r="Q44" s="105"/>
      <c r="R44" s="77"/>
    </row>
    <row r="45" spans="1:18" s="78" customFormat="1" ht="12.75">
      <c r="A45" s="80">
        <v>20</v>
      </c>
      <c r="B45" s="68">
        <f>IF($D45="","",VLOOKUP($D45,#REF!,15))</f>
      </c>
      <c r="C45" s="68">
        <f>IF($D45="","",VLOOKUP($D45,#REF!,16))</f>
      </c>
      <c r="D45" s="69"/>
      <c r="E45" s="68">
        <f>UPPER(IF($D45="","",VLOOKUP($D45,#REF!,2)))</f>
      </c>
      <c r="F45" s="68">
        <f>IF($D45="","",VLOOKUP($D45,#REF!,3))</f>
      </c>
      <c r="G45" s="68"/>
      <c r="H45" s="68"/>
      <c r="I45" s="100"/>
      <c r="J45" s="72"/>
      <c r="K45" s="72"/>
      <c r="L45" s="72"/>
      <c r="M45" s="98"/>
      <c r="N45" s="73"/>
      <c r="O45" s="74"/>
      <c r="P45" s="73"/>
      <c r="Q45" s="105"/>
      <c r="R45" s="77"/>
    </row>
    <row r="46" spans="1:18" s="78" customFormat="1" ht="12.75">
      <c r="A46" s="80"/>
      <c r="B46" s="81"/>
      <c r="C46" s="81"/>
      <c r="D46" s="90"/>
      <c r="E46" s="72"/>
      <c r="F46" s="72"/>
      <c r="G46" s="82"/>
      <c r="H46" s="101"/>
      <c r="I46" s="91"/>
      <c r="J46" s="72"/>
      <c r="K46" s="72"/>
      <c r="L46" s="102" t="s">
        <v>93</v>
      </c>
      <c r="M46" s="103" t="s">
        <v>403</v>
      </c>
      <c r="N46" s="94" t="str">
        <f>UPPER(IF(OR(M46="a",M46="as"),L42,IF(OR(M46="b",M46="bs"),L50,)))</f>
        <v>X - NMRAA</v>
      </c>
      <c r="O46" s="112"/>
      <c r="P46" s="73"/>
      <c r="Q46" s="105"/>
      <c r="R46" s="77"/>
    </row>
    <row r="47" spans="1:18" s="78" customFormat="1" ht="12.75">
      <c r="A47" s="80">
        <v>21</v>
      </c>
      <c r="B47" s="68">
        <f>IF($D47="","",VLOOKUP($D47,#REF!,15))</f>
      </c>
      <c r="C47" s="68">
        <f>IF($D47="","",VLOOKUP($D47,#REF!,16))</f>
      </c>
      <c r="D47" s="69"/>
      <c r="E47" s="68" t="s">
        <v>53</v>
      </c>
      <c r="F47" s="68">
        <f>IF($D47="","",VLOOKUP($D47,#REF!,3))</f>
      </c>
      <c r="G47" s="68"/>
      <c r="H47" s="68"/>
      <c r="I47" s="104"/>
      <c r="J47" s="72"/>
      <c r="K47" s="72"/>
      <c r="L47" s="72"/>
      <c r="M47" s="98"/>
      <c r="N47" s="72"/>
      <c r="O47" s="105"/>
      <c r="P47" s="73"/>
      <c r="Q47" s="105"/>
      <c r="R47" s="77"/>
    </row>
    <row r="48" spans="1:18" s="78" customFormat="1" ht="12.75">
      <c r="A48" s="80"/>
      <c r="B48" s="81"/>
      <c r="C48" s="81"/>
      <c r="D48" s="90"/>
      <c r="E48" s="72"/>
      <c r="F48" s="72"/>
      <c r="G48" s="82"/>
      <c r="H48" s="83"/>
      <c r="I48" s="84" t="s">
        <v>33</v>
      </c>
      <c r="J48" s="94" t="str">
        <f>UPPER(IF(OR(I48="a",I48="as"),E47,IF(OR(I48="b",I48="bs"),E49,)))</f>
        <v>IX - ZPRAA</v>
      </c>
      <c r="K48" s="94"/>
      <c r="L48" s="72"/>
      <c r="M48" s="98"/>
      <c r="N48" s="73"/>
      <c r="O48" s="105"/>
      <c r="P48" s="73"/>
      <c r="Q48" s="105"/>
      <c r="R48" s="77"/>
    </row>
    <row r="49" spans="1:18" s="78" customFormat="1" ht="12.75">
      <c r="A49" s="80">
        <v>22</v>
      </c>
      <c r="B49" s="68">
        <f>IF($D49="","",VLOOKUP($D49,#REF!,15))</f>
      </c>
      <c r="C49" s="68">
        <f>IF($D49="","",VLOOKUP($D49,#REF!,16))</f>
      </c>
      <c r="D49" s="69"/>
      <c r="E49" s="68">
        <f>UPPER(IF($D49="","",VLOOKUP($D49,#REF!,2)))</f>
      </c>
      <c r="F49" s="68">
        <f>IF($D49="","",VLOOKUP($D49,#REF!,3))</f>
      </c>
      <c r="G49" s="68"/>
      <c r="H49" s="68"/>
      <c r="I49" s="87"/>
      <c r="J49" s="72"/>
      <c r="K49" s="107"/>
      <c r="L49" s="72"/>
      <c r="M49" s="98"/>
      <c r="N49" s="73"/>
      <c r="O49" s="105"/>
      <c r="P49" s="73"/>
      <c r="Q49" s="105"/>
      <c r="R49" s="77"/>
    </row>
    <row r="50" spans="1:18" s="78" customFormat="1" ht="12.75">
      <c r="A50" s="80"/>
      <c r="B50" s="81"/>
      <c r="C50" s="81"/>
      <c r="D50" s="90"/>
      <c r="E50" s="72"/>
      <c r="F50" s="72"/>
      <c r="G50" s="82"/>
      <c r="H50" s="72"/>
      <c r="I50" s="91"/>
      <c r="J50" s="102" t="s">
        <v>94</v>
      </c>
      <c r="K50" s="103" t="s">
        <v>402</v>
      </c>
      <c r="L50" s="94" t="str">
        <f>UPPER(IF(OR(K50="a",K50="as"),J48,IF(OR(K50="b",K50="bs"),J52,)))</f>
        <v>VI - WVRAA</v>
      </c>
      <c r="M50" s="108"/>
      <c r="N50" s="73"/>
      <c r="O50" s="105"/>
      <c r="P50" s="73"/>
      <c r="Q50" s="105"/>
      <c r="R50" s="77"/>
    </row>
    <row r="51" spans="1:18" s="78" customFormat="1" ht="12.75">
      <c r="A51" s="80">
        <v>23</v>
      </c>
      <c r="B51" s="68">
        <f>IF($D51="","",VLOOKUP($D51,#REF!,15))</f>
      </c>
      <c r="C51" s="68">
        <f>IF($D51="","",VLOOKUP($D51,#REF!,16))</f>
      </c>
      <c r="D51" s="69"/>
      <c r="E51" s="68">
        <f>UPPER(IF($D51="","",VLOOKUP($D51,#REF!,2)))</f>
      </c>
      <c r="F51" s="68">
        <f>IF($D51="","",VLOOKUP($D51,#REF!,3))</f>
      </c>
      <c r="G51" s="68"/>
      <c r="H51" s="68"/>
      <c r="I51" s="71"/>
      <c r="J51" s="72"/>
      <c r="K51" s="109"/>
      <c r="L51" s="72"/>
      <c r="M51" s="96"/>
      <c r="N51" s="73"/>
      <c r="O51" s="105"/>
      <c r="P51" s="73"/>
      <c r="Q51" s="105"/>
      <c r="R51" s="77"/>
    </row>
    <row r="52" spans="1:18" s="78" customFormat="1" ht="12.75">
      <c r="A52" s="80"/>
      <c r="B52" s="81"/>
      <c r="C52" s="81"/>
      <c r="D52" s="81"/>
      <c r="E52" s="72"/>
      <c r="F52" s="72"/>
      <c r="G52" s="82"/>
      <c r="H52" s="83"/>
      <c r="I52" s="84" t="s">
        <v>34</v>
      </c>
      <c r="J52" s="94" t="str">
        <f>UPPER(IF(OR(I52="a",I52="as"),E51,IF(OR(I52="b",I52="bs"),E53,)))</f>
        <v>VI - WVRAA</v>
      </c>
      <c r="K52" s="110"/>
      <c r="L52" s="72"/>
      <c r="M52" s="96"/>
      <c r="N52" s="73"/>
      <c r="O52" s="105"/>
      <c r="P52" s="73"/>
      <c r="Q52" s="105"/>
      <c r="R52" s="77"/>
    </row>
    <row r="53" spans="1:18" s="78" customFormat="1" ht="12.75">
      <c r="A53" s="67">
        <v>24</v>
      </c>
      <c r="B53" s="68">
        <f>IF($D53="","",VLOOKUP($D53,#REF!,15))</f>
      </c>
      <c r="C53" s="68">
        <f>IF($D53="","",VLOOKUP($D53,#REF!,16))</f>
      </c>
      <c r="D53" s="69"/>
      <c r="E53" s="70" t="s">
        <v>216</v>
      </c>
      <c r="F53" s="70">
        <f>IF($D53="","",VLOOKUP($D53,#REF!,3))</f>
      </c>
      <c r="G53" s="70"/>
      <c r="H53" s="70"/>
      <c r="I53" s="100"/>
      <c r="J53" s="72"/>
      <c r="K53" s="72"/>
      <c r="L53" s="72"/>
      <c r="M53" s="96"/>
      <c r="N53" s="73"/>
      <c r="O53" s="105"/>
      <c r="P53" s="73"/>
      <c r="Q53" s="105"/>
      <c r="R53" s="77"/>
    </row>
    <row r="54" spans="1:18" s="78" customFormat="1" ht="12.75">
      <c r="A54" s="80"/>
      <c r="B54" s="81"/>
      <c r="C54" s="81"/>
      <c r="D54" s="81"/>
      <c r="E54" s="101"/>
      <c r="F54" s="101"/>
      <c r="G54" s="111"/>
      <c r="H54" s="101"/>
      <c r="I54" s="91"/>
      <c r="J54" s="72"/>
      <c r="K54" s="72"/>
      <c r="L54" s="72"/>
      <c r="M54" s="96"/>
      <c r="N54" s="102" t="s">
        <v>95</v>
      </c>
      <c r="O54" s="103" t="s">
        <v>402</v>
      </c>
      <c r="P54" s="94" t="str">
        <f>UPPER(IF(OR(O54="a",O54="as"),N46,IF(OR(O54="b",O54="bs"),N62,)))</f>
        <v>XII - CRAA</v>
      </c>
      <c r="Q54" s="113"/>
      <c r="R54" s="77"/>
    </row>
    <row r="55" spans="1:18" s="78" customFormat="1" ht="12.75">
      <c r="A55" s="67">
        <v>25</v>
      </c>
      <c r="B55" s="68">
        <f>IF($D55="","",VLOOKUP($D55,#REF!,15))</f>
      </c>
      <c r="C55" s="68">
        <f>IF($D55="","",VLOOKUP($D55,#REF!,16))</f>
      </c>
      <c r="D55" s="69"/>
      <c r="E55" s="70" t="s">
        <v>217</v>
      </c>
      <c r="F55" s="70">
        <f>IF($D55="","",VLOOKUP($D55,#REF!,3))</f>
      </c>
      <c r="G55" s="70"/>
      <c r="H55" s="70"/>
      <c r="I55" s="71"/>
      <c r="J55" s="72"/>
      <c r="K55" s="72"/>
      <c r="L55" s="72"/>
      <c r="M55" s="96"/>
      <c r="N55" s="73"/>
      <c r="O55" s="105"/>
      <c r="P55" s="72"/>
      <c r="Q55" s="74"/>
      <c r="R55" s="77"/>
    </row>
    <row r="56" spans="1:18" s="78" customFormat="1" ht="12.75">
      <c r="A56" s="80"/>
      <c r="B56" s="81"/>
      <c r="C56" s="81"/>
      <c r="D56" s="81"/>
      <c r="E56" s="72"/>
      <c r="F56" s="72"/>
      <c r="G56" s="82"/>
      <c r="H56" s="83"/>
      <c r="I56" s="84" t="s">
        <v>33</v>
      </c>
      <c r="J56" s="94" t="str">
        <f>UPPER(IF(OR(I56="a",I56="as"),E55,IF(OR(I56="b",I56="bs"),E57,)))</f>
        <v>CARAA</v>
      </c>
      <c r="K56" s="94"/>
      <c r="L56" s="72"/>
      <c r="M56" s="96"/>
      <c r="N56" s="73"/>
      <c r="O56" s="105"/>
      <c r="P56" s="73"/>
      <c r="Q56" s="74"/>
      <c r="R56" s="77"/>
    </row>
    <row r="57" spans="1:18" s="78" customFormat="1" ht="12.75">
      <c r="A57" s="80">
        <v>26</v>
      </c>
      <c r="B57" s="68">
        <f>IF($D57="","",VLOOKUP($D57,#REF!,15))</f>
      </c>
      <c r="C57" s="68">
        <f>IF($D57="","",VLOOKUP($D57,#REF!,16))</f>
      </c>
      <c r="D57" s="69"/>
      <c r="E57" s="68">
        <f>UPPER(IF($D57="","",VLOOKUP($D57,#REF!,2)))</f>
      </c>
      <c r="F57" s="68">
        <f>IF($D57="","",VLOOKUP($D57,#REF!,3))</f>
      </c>
      <c r="G57" s="68"/>
      <c r="H57" s="68"/>
      <c r="I57" s="87"/>
      <c r="J57" s="72"/>
      <c r="K57" s="107"/>
      <c r="L57" s="72"/>
      <c r="M57" s="96"/>
      <c r="N57" s="73"/>
      <c r="O57" s="105"/>
      <c r="P57" s="73"/>
      <c r="Q57" s="74"/>
      <c r="R57" s="77"/>
    </row>
    <row r="58" spans="1:18" s="78" customFormat="1" ht="12.75">
      <c r="A58" s="80"/>
      <c r="B58" s="81"/>
      <c r="C58" s="81"/>
      <c r="D58" s="90"/>
      <c r="E58" s="72"/>
      <c r="F58" s="72"/>
      <c r="G58" s="82"/>
      <c r="H58" s="72"/>
      <c r="I58" s="91"/>
      <c r="J58" s="102" t="s">
        <v>96</v>
      </c>
      <c r="K58" s="103" t="s">
        <v>403</v>
      </c>
      <c r="L58" s="94" t="str">
        <f>UPPER(IF(OR(K58="a",K58="as"),J56,IF(OR(K58="b",K58="bs"),J60,)))</f>
        <v>CARAA</v>
      </c>
      <c r="M58" s="95"/>
      <c r="N58" s="73"/>
      <c r="O58" s="105"/>
      <c r="P58" s="73"/>
      <c r="Q58" s="74"/>
      <c r="R58" s="77"/>
    </row>
    <row r="59" spans="1:18" s="78" customFormat="1" ht="12.75">
      <c r="A59" s="80">
        <v>27</v>
      </c>
      <c r="B59" s="68">
        <f>IF($D59="","",VLOOKUP($D59,#REF!,15))</f>
      </c>
      <c r="C59" s="68">
        <f>IF($D59="","",VLOOKUP($D59,#REF!,16))</f>
      </c>
      <c r="D59" s="69"/>
      <c r="E59" s="68" t="s">
        <v>218</v>
      </c>
      <c r="F59" s="68">
        <f>IF($D59="","",VLOOKUP($D59,#REF!,3))</f>
      </c>
      <c r="G59" s="68"/>
      <c r="H59" s="68"/>
      <c r="I59" s="71"/>
      <c r="J59" s="72"/>
      <c r="K59" s="109"/>
      <c r="L59" s="72"/>
      <c r="M59" s="98"/>
      <c r="N59" s="73"/>
      <c r="O59" s="105"/>
      <c r="P59" s="73"/>
      <c r="Q59" s="74"/>
      <c r="R59" s="119"/>
    </row>
    <row r="60" spans="1:18" s="78" customFormat="1" ht="12.75">
      <c r="A60" s="80"/>
      <c r="B60" s="81"/>
      <c r="C60" s="81"/>
      <c r="D60" s="90"/>
      <c r="E60" s="72"/>
      <c r="F60" s="72"/>
      <c r="G60" s="82"/>
      <c r="H60" s="83"/>
      <c r="I60" s="84" t="s">
        <v>33</v>
      </c>
      <c r="J60" s="94" t="str">
        <f>UPPER(IF(OR(I60="a",I60="as"),E59,IF(OR(I60="b",I60="bs"),E61,)))</f>
        <v>I - IRAA</v>
      </c>
      <c r="K60" s="110"/>
      <c r="L60" s="72"/>
      <c r="M60" s="98"/>
      <c r="N60" s="73"/>
      <c r="O60" s="105"/>
      <c r="P60" s="73"/>
      <c r="Q60" s="74"/>
      <c r="R60" s="77"/>
    </row>
    <row r="61" spans="1:18" s="78" customFormat="1" ht="12.75">
      <c r="A61" s="80">
        <v>28</v>
      </c>
      <c r="B61" s="68">
        <f>IF($D61="","",VLOOKUP($D61,#REF!,15))</f>
      </c>
      <c r="C61" s="68">
        <f>IF($D61="","",VLOOKUP($D61,#REF!,16))</f>
      </c>
      <c r="D61" s="69"/>
      <c r="E61" s="68">
        <f>UPPER(IF($D61="","",VLOOKUP($D61,#REF!,2)))</f>
      </c>
      <c r="F61" s="68">
        <f>IF($D61="","",VLOOKUP($D61,#REF!,3))</f>
      </c>
      <c r="G61" s="68"/>
      <c r="H61" s="68"/>
      <c r="I61" s="100"/>
      <c r="J61" s="72"/>
      <c r="K61" s="72"/>
      <c r="L61" s="72"/>
      <c r="M61" s="98"/>
      <c r="N61" s="73"/>
      <c r="O61" s="105"/>
      <c r="P61" s="73"/>
      <c r="Q61" s="74"/>
      <c r="R61" s="77"/>
    </row>
    <row r="62" spans="1:18" s="78" customFormat="1" ht="12.75">
      <c r="A62" s="80"/>
      <c r="B62" s="81"/>
      <c r="C62" s="81"/>
      <c r="D62" s="90"/>
      <c r="E62" s="72"/>
      <c r="F62" s="72"/>
      <c r="G62" s="82"/>
      <c r="H62" s="101"/>
      <c r="I62" s="91"/>
      <c r="J62" s="72"/>
      <c r="K62" s="72"/>
      <c r="L62" s="102" t="s">
        <v>97</v>
      </c>
      <c r="M62" s="103" t="s">
        <v>402</v>
      </c>
      <c r="N62" s="94" t="str">
        <f>UPPER(IF(OR(M62="a",M62="as"),L58,IF(OR(M62="b",M62="bs"),L66,)))</f>
        <v>XII - CRAA</v>
      </c>
      <c r="O62" s="113"/>
      <c r="P62" s="73"/>
      <c r="Q62" s="74"/>
      <c r="R62" s="77"/>
    </row>
    <row r="63" spans="1:18" s="78" customFormat="1" ht="12.75">
      <c r="A63" s="80">
        <v>29</v>
      </c>
      <c r="B63" s="68">
        <f>IF($D63="","",VLOOKUP($D63,#REF!,15))</f>
      </c>
      <c r="C63" s="68">
        <f>IF($D63="","",VLOOKUP($D63,#REF!,16))</f>
      </c>
      <c r="D63" s="69"/>
      <c r="E63" s="68" t="s">
        <v>219</v>
      </c>
      <c r="F63" s="68">
        <f>IF($D63="","",VLOOKUP($D63,#REF!,3))</f>
      </c>
      <c r="G63" s="68"/>
      <c r="H63" s="68"/>
      <c r="I63" s="104"/>
      <c r="J63" s="72"/>
      <c r="K63" s="72"/>
      <c r="L63" s="72"/>
      <c r="M63" s="98"/>
      <c r="N63" s="72"/>
      <c r="O63" s="96"/>
      <c r="P63" s="75"/>
      <c r="Q63" s="76"/>
      <c r="R63" s="77"/>
    </row>
    <row r="64" spans="1:18" s="78" customFormat="1" ht="12.75">
      <c r="A64" s="80"/>
      <c r="B64" s="81"/>
      <c r="C64" s="81"/>
      <c r="D64" s="90"/>
      <c r="E64" s="72"/>
      <c r="F64" s="72"/>
      <c r="G64" s="82"/>
      <c r="H64" s="83"/>
      <c r="I64" s="84" t="s">
        <v>33</v>
      </c>
      <c r="J64" s="94" t="str">
        <f>UPPER(IF(OR(I64="a",I64="as"),E63,IF(OR(I64="b",I64="bs"),E65,)))</f>
        <v>XII - CRAA</v>
      </c>
      <c r="K64" s="94"/>
      <c r="L64" s="72"/>
      <c r="M64" s="98"/>
      <c r="N64" s="96"/>
      <c r="O64" s="96"/>
      <c r="P64" s="75"/>
      <c r="Q64" s="76"/>
      <c r="R64" s="77"/>
    </row>
    <row r="65" spans="1:18" s="78" customFormat="1" ht="12.75">
      <c r="A65" s="80">
        <v>30</v>
      </c>
      <c r="B65" s="68">
        <f>IF($D65="","",VLOOKUP($D65,#REF!,15))</f>
      </c>
      <c r="C65" s="68">
        <f>IF($D65="","",VLOOKUP($D65,#REF!,16))</f>
      </c>
      <c r="D65" s="69"/>
      <c r="E65" s="68">
        <f>UPPER(IF($D65="","",VLOOKUP($D65,#REF!,2)))</f>
      </c>
      <c r="F65" s="68">
        <f>IF($D65="","",VLOOKUP($D65,#REF!,3))</f>
      </c>
      <c r="G65" s="68"/>
      <c r="H65" s="68"/>
      <c r="I65" s="87"/>
      <c r="J65" s="72"/>
      <c r="K65" s="107"/>
      <c r="L65" s="72"/>
      <c r="M65" s="98"/>
      <c r="N65" s="96"/>
      <c r="O65" s="96"/>
      <c r="P65" s="75"/>
      <c r="Q65" s="76"/>
      <c r="R65" s="77"/>
    </row>
    <row r="66" spans="1:18" s="78" customFormat="1" ht="12.75">
      <c r="A66" s="80"/>
      <c r="B66" s="81"/>
      <c r="C66" s="81"/>
      <c r="D66" s="90"/>
      <c r="E66" s="72"/>
      <c r="F66" s="72"/>
      <c r="G66" s="82"/>
      <c r="H66" s="72"/>
      <c r="I66" s="91"/>
      <c r="J66" s="102" t="s">
        <v>98</v>
      </c>
      <c r="K66" s="103" t="s">
        <v>403</v>
      </c>
      <c r="L66" s="94" t="str">
        <f>UPPER(IF(OR(K66="a",K66="as"),J64,IF(OR(K66="b",K66="bs"),J68,)))</f>
        <v>XII - CRAA</v>
      </c>
      <c r="M66" s="108"/>
      <c r="N66" s="96"/>
      <c r="O66" s="96"/>
      <c r="P66" s="75"/>
      <c r="Q66" s="76"/>
      <c r="R66" s="77"/>
    </row>
    <row r="67" spans="1:18" s="78" customFormat="1" ht="12.75">
      <c r="A67" s="80">
        <v>31</v>
      </c>
      <c r="B67" s="68">
        <f>IF($D67="","",VLOOKUP($D67,#REF!,15))</f>
      </c>
      <c r="C67" s="68">
        <f>IF($D67="","",VLOOKUP($D67,#REF!,16))</f>
      </c>
      <c r="D67" s="69"/>
      <c r="E67" s="68">
        <f>UPPER(IF($D67="","",VLOOKUP($D67,#REF!,2)))</f>
      </c>
      <c r="F67" s="68">
        <f>IF($D67="","",VLOOKUP($D67,#REF!,3))</f>
      </c>
      <c r="G67" s="68"/>
      <c r="H67" s="68"/>
      <c r="I67" s="71"/>
      <c r="J67" s="72"/>
      <c r="K67" s="109"/>
      <c r="L67" s="72"/>
      <c r="M67" s="96"/>
      <c r="N67" s="96"/>
      <c r="O67" s="96"/>
      <c r="P67" s="75"/>
      <c r="Q67" s="76"/>
      <c r="R67" s="77"/>
    </row>
    <row r="68" spans="1:18" s="78" customFormat="1" ht="12.75">
      <c r="A68" s="80"/>
      <c r="B68" s="81"/>
      <c r="C68" s="81"/>
      <c r="D68" s="81"/>
      <c r="E68" s="72"/>
      <c r="F68" s="72"/>
      <c r="G68" s="82"/>
      <c r="H68" s="83"/>
      <c r="I68" s="84" t="s">
        <v>34</v>
      </c>
      <c r="J68" s="94" t="str">
        <f>UPPER(IF(OR(I68="a",I68="as"),E67,IF(OR(I68="b",I68="bs"),E69,)))</f>
        <v>III - CLRAA</v>
      </c>
      <c r="K68" s="110"/>
      <c r="L68" s="72"/>
      <c r="M68" s="96"/>
      <c r="N68" s="96"/>
      <c r="O68" s="96"/>
      <c r="P68" s="75"/>
      <c r="Q68" s="76"/>
      <c r="R68" s="77"/>
    </row>
    <row r="69" spans="1:18" s="78" customFormat="1" ht="12.75">
      <c r="A69" s="67">
        <v>32</v>
      </c>
      <c r="B69" s="68">
        <f>IF($D69="","",VLOOKUP($D69,#REF!,15))</f>
      </c>
      <c r="C69" s="68">
        <f>IF($D69="","",VLOOKUP($D69,#REF!,16))</f>
      </c>
      <c r="D69" s="69"/>
      <c r="E69" s="70" t="s">
        <v>220</v>
      </c>
      <c r="F69" s="70">
        <f>IF($D69="","",VLOOKUP($D69,#REF!,3))</f>
      </c>
      <c r="G69" s="70"/>
      <c r="H69" s="70">
        <f>IF($D69="","",VLOOKUP($D69,#REF!,4))</f>
      </c>
      <c r="I69" s="100"/>
      <c r="J69" s="72"/>
      <c r="K69" s="72"/>
      <c r="L69" s="72"/>
      <c r="M69" s="72"/>
      <c r="N69" s="73"/>
      <c r="O69" s="74"/>
      <c r="P69" s="75"/>
      <c r="Q69" s="76"/>
      <c r="R69" s="77"/>
    </row>
    <row r="70" spans="1:18" s="126" customFormat="1" ht="18">
      <c r="A70" s="120"/>
      <c r="B70" s="120"/>
      <c r="C70" s="120"/>
      <c r="D70" s="120"/>
      <c r="E70" s="121"/>
      <c r="F70" s="121"/>
      <c r="G70" s="121"/>
      <c r="H70" s="121"/>
      <c r="I70" s="122"/>
      <c r="J70" s="123"/>
      <c r="K70" s="124"/>
      <c r="L70" s="123"/>
      <c r="M70" s="124"/>
      <c r="N70" s="123"/>
      <c r="O70" s="124"/>
      <c r="P70" s="123"/>
      <c r="Q70" s="124"/>
      <c r="R70" s="125"/>
    </row>
    <row r="71" spans="1:17" s="139" customFormat="1" ht="9">
      <c r="A71" s="127" t="s">
        <v>99</v>
      </c>
      <c r="B71" s="128"/>
      <c r="C71" s="129"/>
      <c r="D71" s="130" t="s">
        <v>100</v>
      </c>
      <c r="E71" s="131" t="s">
        <v>101</v>
      </c>
      <c r="F71" s="130"/>
      <c r="G71" s="132"/>
      <c r="H71" s="133"/>
      <c r="I71" s="130" t="s">
        <v>100</v>
      </c>
      <c r="J71" s="131" t="s">
        <v>102</v>
      </c>
      <c r="K71" s="134"/>
      <c r="L71" s="131" t="s">
        <v>103</v>
      </c>
      <c r="M71" s="135"/>
      <c r="N71" s="136" t="s">
        <v>104</v>
      </c>
      <c r="O71" s="136"/>
      <c r="P71" s="137"/>
      <c r="Q71" s="138"/>
    </row>
    <row r="72" spans="1:17" s="139" customFormat="1" ht="9">
      <c r="A72" s="140" t="s">
        <v>105</v>
      </c>
      <c r="B72" s="141"/>
      <c r="C72" s="142"/>
      <c r="D72" s="143">
        <v>1</v>
      </c>
      <c r="E72" s="144"/>
      <c r="F72" s="145"/>
      <c r="G72" s="144"/>
      <c r="H72" s="146"/>
      <c r="I72" s="147" t="s">
        <v>106</v>
      </c>
      <c r="J72" s="141"/>
      <c r="K72" s="148"/>
      <c r="L72" s="141"/>
      <c r="M72" s="149"/>
      <c r="N72" s="150" t="s">
        <v>107</v>
      </c>
      <c r="O72" s="151"/>
      <c r="P72" s="151"/>
      <c r="Q72" s="152"/>
    </row>
    <row r="73" spans="1:17" s="139" customFormat="1" ht="9">
      <c r="A73" s="140" t="s">
        <v>108</v>
      </c>
      <c r="B73" s="141"/>
      <c r="C73" s="142"/>
      <c r="D73" s="143">
        <v>2</v>
      </c>
      <c r="E73" s="144"/>
      <c r="F73" s="145"/>
      <c r="G73" s="144"/>
      <c r="H73" s="146"/>
      <c r="I73" s="147" t="s">
        <v>109</v>
      </c>
      <c r="J73" s="141"/>
      <c r="K73" s="148"/>
      <c r="L73" s="141"/>
      <c r="M73" s="149"/>
      <c r="N73" s="153"/>
      <c r="O73" s="154"/>
      <c r="P73" s="155"/>
      <c r="Q73" s="156"/>
    </row>
    <row r="74" spans="1:17" s="139" customFormat="1" ht="9">
      <c r="A74" s="157" t="s">
        <v>110</v>
      </c>
      <c r="B74" s="155"/>
      <c r="C74" s="158"/>
      <c r="D74" s="143">
        <v>3</v>
      </c>
      <c r="E74" s="144"/>
      <c r="F74" s="145"/>
      <c r="G74" s="144"/>
      <c r="H74" s="146"/>
      <c r="I74" s="147" t="s">
        <v>111</v>
      </c>
      <c r="J74" s="141"/>
      <c r="K74" s="148"/>
      <c r="L74" s="141"/>
      <c r="M74" s="149"/>
      <c r="N74" s="150" t="s">
        <v>112</v>
      </c>
      <c r="O74" s="151"/>
      <c r="P74" s="151"/>
      <c r="Q74" s="152"/>
    </row>
    <row r="75" spans="1:17" s="139" customFormat="1" ht="9">
      <c r="A75" s="159"/>
      <c r="B75" s="55"/>
      <c r="C75" s="160"/>
      <c r="D75" s="143">
        <v>4</v>
      </c>
      <c r="E75" s="144"/>
      <c r="F75" s="145"/>
      <c r="G75" s="144"/>
      <c r="H75" s="146"/>
      <c r="I75" s="147" t="s">
        <v>113</v>
      </c>
      <c r="J75" s="141"/>
      <c r="K75" s="148"/>
      <c r="L75" s="141"/>
      <c r="M75" s="149"/>
      <c r="N75" s="141"/>
      <c r="O75" s="148"/>
      <c r="P75" s="141"/>
      <c r="Q75" s="149"/>
    </row>
    <row r="76" spans="1:17" s="139" customFormat="1" ht="9">
      <c r="A76" s="161" t="s">
        <v>114</v>
      </c>
      <c r="B76" s="162"/>
      <c r="C76" s="163"/>
      <c r="D76" s="143">
        <v>5</v>
      </c>
      <c r="E76" s="144"/>
      <c r="F76" s="145"/>
      <c r="G76" s="144"/>
      <c r="H76" s="146"/>
      <c r="I76" s="147" t="s">
        <v>115</v>
      </c>
      <c r="J76" s="141"/>
      <c r="K76" s="148"/>
      <c r="L76" s="141"/>
      <c r="M76" s="149"/>
      <c r="N76" s="155"/>
      <c r="O76" s="154"/>
      <c r="P76" s="155"/>
      <c r="Q76" s="156"/>
    </row>
    <row r="77" spans="1:17" s="139" customFormat="1" ht="9">
      <c r="A77" s="140" t="s">
        <v>105</v>
      </c>
      <c r="B77" s="141"/>
      <c r="C77" s="142"/>
      <c r="D77" s="143">
        <v>6</v>
      </c>
      <c r="E77" s="144"/>
      <c r="F77" s="145"/>
      <c r="G77" s="144"/>
      <c r="H77" s="146"/>
      <c r="I77" s="147" t="s">
        <v>116</v>
      </c>
      <c r="J77" s="141"/>
      <c r="K77" s="148"/>
      <c r="L77" s="141"/>
      <c r="M77" s="149"/>
      <c r="N77" s="150" t="s">
        <v>117</v>
      </c>
      <c r="O77" s="151"/>
      <c r="P77" s="151"/>
      <c r="Q77" s="152"/>
    </row>
    <row r="78" spans="1:17" s="139" customFormat="1" ht="9">
      <c r="A78" s="140" t="s">
        <v>118</v>
      </c>
      <c r="B78" s="141"/>
      <c r="C78" s="164"/>
      <c r="D78" s="143">
        <v>7</v>
      </c>
      <c r="E78" s="144"/>
      <c r="F78" s="145"/>
      <c r="G78" s="144"/>
      <c r="H78" s="146"/>
      <c r="I78" s="147" t="s">
        <v>119</v>
      </c>
      <c r="J78" s="141"/>
      <c r="K78" s="148"/>
      <c r="L78" s="141"/>
      <c r="M78" s="149"/>
      <c r="N78" s="141"/>
      <c r="O78" s="148"/>
      <c r="P78" s="141"/>
      <c r="Q78" s="149"/>
    </row>
    <row r="79" spans="1:17" s="139" customFormat="1" ht="9">
      <c r="A79" s="157" t="s">
        <v>120</v>
      </c>
      <c r="B79" s="155"/>
      <c r="C79" s="165"/>
      <c r="D79" s="166">
        <v>8</v>
      </c>
      <c r="E79" s="167"/>
      <c r="F79" s="168"/>
      <c r="G79" s="167"/>
      <c r="H79" s="169"/>
      <c r="I79" s="170" t="s">
        <v>121</v>
      </c>
      <c r="J79" s="155"/>
      <c r="K79" s="154"/>
      <c r="L79" s="155"/>
      <c r="M79" s="156"/>
      <c r="N79" s="155" t="s">
        <v>72</v>
      </c>
      <c r="O79" s="154"/>
      <c r="P79" s="155"/>
      <c r="Q79" s="171"/>
    </row>
  </sheetData>
  <sheetProtection password="F8E7" sheet="1" objects="1" scenarios="1" selectLockedCells="1" selectUnlockedCells="1"/>
  <mergeCells count="1">
    <mergeCell ref="A4:C4"/>
  </mergeCells>
  <conditionalFormatting sqref="G39 G41 G7 G9 G11 G13 G15 G17 G19 G23 G43 G45 G47 G49 G51 G53 G21 G25 G27 G29 G31 G33 G35 G37 G55 G57 G59 G61 G63 G65 G67 G69">
    <cfRule type="expression" priority="13" dxfId="1" stopIfTrue="1">
      <formula>AND($D7&lt;9,$C7&gt;0)</formula>
    </cfRule>
  </conditionalFormatting>
  <conditionalFormatting sqref="H8 H40 H16 L14 H20 L30 H24 H48 L46 H52 J34 H44 H36 H12 L62 H28 N54 J26 J42 N22 N39 J18 J66 J10 H56 H64 H68 H60 J58 J50 H32">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D67 D65 D63 D13 D61 D15 D17 D21 D19 D23 D25 D27 D29 D31 D33 D37 D35 D39 D41 D43 D47 D49 D45 D51 D53 D55 D57 D59 D69">
    <cfRule type="expression" priority="9" dxfId="0" stopIfTrue="1">
      <formula>AND($D13&lt;9,$C13&gt;0)</formula>
    </cfRule>
  </conditionalFormatting>
  <conditionalFormatting sqref="L10 L18 L26 L34 L42 L50 L58 L66 N14 N30 N46 N62 P22 P54 J8 J12 J16 J20 J24 J28 J32 J36 J40 J68 J60 J64 J44 J48 J52 J56">
    <cfRule type="expression" priority="7" dxfId="1" stopIfTrue="1">
      <formula>I8="as"</formula>
    </cfRule>
    <cfRule type="expression" priority="8" dxfId="1" stopIfTrue="1">
      <formula>I8="bs"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Q79 O54 O39 O22">
    <cfRule type="expression" priority="4" dxfId="3" stopIfTrue="1">
      <formula>$N$1="CU"</formula>
    </cfRule>
  </conditionalFormatting>
  <conditionalFormatting sqref="P38">
    <cfRule type="expression" priority="2" dxfId="1" stopIfTrue="1">
      <formula>O39="as"</formula>
    </cfRule>
    <cfRule type="expression" priority="3" dxfId="1" stopIfTrue="1">
      <formula>O39="bs"</formula>
    </cfRule>
  </conditionalFormatting>
  <conditionalFormatting sqref="D7 D9 D11">
    <cfRule type="expression" priority="1" dxfId="0" stopIfTrue="1">
      <formula>$D7&lt;9</formula>
    </cfRule>
  </conditionalFormatting>
  <dataValidations count="1">
    <dataValidation type="list" allowBlank="1" showInputMessage="1" sqref="N54">
      <formula1>$U$8:$U$17</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danica</dc:creator>
  <cp:keywords/>
  <dc:description/>
  <cp:lastModifiedBy>CJ</cp:lastModifiedBy>
  <cp:lastPrinted>2012-05-06T13:40:59Z</cp:lastPrinted>
  <dcterms:created xsi:type="dcterms:W3CDTF">2012-05-02T22:25:20Z</dcterms:created>
  <dcterms:modified xsi:type="dcterms:W3CDTF">2012-05-16T00:03:16Z</dcterms:modified>
  <cp:category/>
  <cp:version/>
  <cp:contentType/>
  <cp:contentStatus/>
</cp:coreProperties>
</file>